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60" tabRatio="692" firstSheet="2" activeTab="10"/>
  </bookViews>
  <sheets>
    <sheet name="Eisenstadt Bezirk" sheetId="1" r:id="rId1"/>
    <sheet name="Breitenbrunn" sheetId="2" r:id="rId2"/>
    <sheet name="Donnerskirchen" sheetId="3" r:id="rId3"/>
    <sheet name="Eisenstadt Gesamt" sheetId="4" r:id="rId4"/>
    <sheet name="Eisenstadt" sheetId="5" r:id="rId5"/>
    <sheet name="Kleinhöflein" sheetId="6" r:id="rId6"/>
    <sheet name="St_ Georgen" sheetId="7" r:id="rId7"/>
    <sheet name="Großhöflein" sheetId="8" r:id="rId8"/>
    <sheet name="Hornstein" sheetId="9" r:id="rId9"/>
    <sheet name="Klingenbach" sheetId="10" r:id="rId10"/>
    <sheet name="Leithaprodersdorf" sheetId="11" r:id="rId11"/>
    <sheet name="Loretto" sheetId="12" r:id="rId12"/>
    <sheet name="Mörbisch" sheetId="13" r:id="rId13"/>
    <sheet name="Müllendorf" sheetId="14" r:id="rId14"/>
    <sheet name="Neufeld" sheetId="15" r:id="rId15"/>
    <sheet name="Oggau" sheetId="16" r:id="rId16"/>
    <sheet name="Oslip" sheetId="17" r:id="rId17"/>
    <sheet name="Purbach" sheetId="18" r:id="rId18"/>
    <sheet name="Rust" sheetId="19" r:id="rId19"/>
    <sheet name="St_ Margarethen" sheetId="20" r:id="rId20"/>
    <sheet name="Schützen" sheetId="21" r:id="rId21"/>
    <sheet name="Siegendorf" sheetId="22" r:id="rId22"/>
    <sheet name="Steinbrunn" sheetId="23" r:id="rId23"/>
    <sheet name="Stotzing" sheetId="24" r:id="rId24"/>
    <sheet name="Trausdorf" sheetId="25" r:id="rId25"/>
    <sheet name="Wimpassing" sheetId="26" r:id="rId26"/>
    <sheet name="Wulkaprodersdorf" sheetId="27" r:id="rId27"/>
    <sheet name="Zagersdorf" sheetId="28" r:id="rId28"/>
    <sheet name="Zillingtal" sheetId="29" r:id="rId29"/>
  </sheets>
  <definedNames/>
  <calcPr fullCalcOnLoad="1"/>
</workbook>
</file>

<file path=xl/sharedStrings.xml><?xml version="1.0" encoding="utf-8"?>
<sst xmlns="http://schemas.openxmlformats.org/spreadsheetml/2006/main" count="1162" uniqueCount="56">
  <si>
    <t>BEZIRK:</t>
  </si>
  <si>
    <t>Eisenstadt Gesamtergebnis</t>
  </si>
  <si>
    <t>GEMEINDE:</t>
  </si>
  <si>
    <t>ORTSTEIL:</t>
  </si>
  <si>
    <t>Ergebnisse Gemeinderatswahlen</t>
  </si>
  <si>
    <t>Ergebnisse Bürgermeisterwahlen</t>
  </si>
  <si>
    <t>%</t>
  </si>
  <si>
    <t>" + / - "</t>
  </si>
  <si>
    <t>Wahlberechtigte</t>
  </si>
  <si>
    <t>abgegeben</t>
  </si>
  <si>
    <t>gültig</t>
  </si>
  <si>
    <t>ungültig</t>
  </si>
  <si>
    <t>Partei</t>
  </si>
  <si>
    <t>Name</t>
  </si>
  <si>
    <t>SPÖ</t>
  </si>
  <si>
    <t>ÖVP</t>
  </si>
  <si>
    <t>FPÖ</t>
  </si>
  <si>
    <t>GRÜNE</t>
  </si>
  <si>
    <t>Probe:</t>
  </si>
  <si>
    <t>Eisenstadt</t>
  </si>
  <si>
    <t>Breitenbrunn</t>
  </si>
  <si>
    <t>Donnerskirchen</t>
  </si>
  <si>
    <t>Kleinhöflein</t>
  </si>
  <si>
    <t>St. Georgen</t>
  </si>
  <si>
    <t>Großhöflein</t>
  </si>
  <si>
    <t>Hornstein</t>
  </si>
  <si>
    <t>Klingenbach</t>
  </si>
  <si>
    <t>Leithaprodersdorf</t>
  </si>
  <si>
    <t>Loretto</t>
  </si>
  <si>
    <t>Mörbisch</t>
  </si>
  <si>
    <t>Müllendorf</t>
  </si>
  <si>
    <t>Neufeld</t>
  </si>
  <si>
    <t>Oggau</t>
  </si>
  <si>
    <t>Oslip</t>
  </si>
  <si>
    <t>Purbach</t>
  </si>
  <si>
    <t>Rust</t>
  </si>
  <si>
    <t>St. Margarethen</t>
  </si>
  <si>
    <t>Schützen am Gebirge</t>
  </si>
  <si>
    <t>Siegendorf</t>
  </si>
  <si>
    <t>Steinbrunn</t>
  </si>
  <si>
    <t>Stotzing</t>
  </si>
  <si>
    <t>Trausdorf</t>
  </si>
  <si>
    <t>Wimpassing</t>
  </si>
  <si>
    <t>Wulkaprodersdorf</t>
  </si>
  <si>
    <t>Zagersdorf</t>
  </si>
  <si>
    <t>Zillingtal</t>
  </si>
  <si>
    <t>Schriffl</t>
  </si>
  <si>
    <t>Mand 2012</t>
  </si>
  <si>
    <t>Gemeinde- und Bürgermeisterwahl 2017</t>
  </si>
  <si>
    <t>Mand 2017</t>
  </si>
  <si>
    <t>Liste</t>
  </si>
  <si>
    <t>Liste Wir</t>
  </si>
  <si>
    <t>LPL</t>
  </si>
  <si>
    <t>Gemeinde- und Bürgermeisterwahl 2022</t>
  </si>
  <si>
    <t>Mag. Martin Radatz ja</t>
  </si>
  <si>
    <t>Mag. Martin Radatz nein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</si>
</sst>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101"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8"/>
      <color indexed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20"/>
      <color indexed="8"/>
      <name val="Arial"/>
      <family val="2"/>
    </font>
    <font>
      <b/>
      <sz val="20"/>
      <color indexed="10"/>
      <name val="Arial"/>
      <family val="2"/>
    </font>
    <font>
      <sz val="13"/>
      <color indexed="10"/>
      <name val="Arial"/>
      <family val="2"/>
    </font>
    <font>
      <sz val="16"/>
      <color indexed="10"/>
      <name val="Arial Black"/>
      <family val="2"/>
    </font>
    <font>
      <b/>
      <sz val="14"/>
      <color indexed="10"/>
      <name val="Arial"/>
      <family val="2"/>
    </font>
    <font>
      <sz val="12"/>
      <color indexed="10"/>
      <name val="Arial"/>
      <family val="2"/>
    </font>
    <font>
      <sz val="14"/>
      <color indexed="10"/>
      <name val="Arial"/>
      <family val="2"/>
    </font>
    <font>
      <sz val="13"/>
      <color indexed="8"/>
      <name val="Arial"/>
      <family val="2"/>
    </font>
    <font>
      <sz val="16"/>
      <color indexed="8"/>
      <name val="Arial Black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b/>
      <sz val="20"/>
      <color indexed="12"/>
      <name val="Arial"/>
      <family val="2"/>
    </font>
    <font>
      <sz val="13"/>
      <color indexed="12"/>
      <name val="Arial"/>
      <family val="2"/>
    </font>
    <font>
      <sz val="16"/>
      <color indexed="12"/>
      <name val="Arial Black"/>
      <family val="2"/>
    </font>
    <font>
      <sz val="10"/>
      <color indexed="12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sz val="14"/>
      <color indexed="12"/>
      <name val="Arial"/>
      <family val="2"/>
    </font>
    <font>
      <b/>
      <sz val="20"/>
      <color indexed="17"/>
      <name val="Arial"/>
      <family val="2"/>
    </font>
    <font>
      <sz val="13"/>
      <color indexed="17"/>
      <name val="Arial"/>
      <family val="2"/>
    </font>
    <font>
      <sz val="16"/>
      <color indexed="17"/>
      <name val="Arial Black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sz val="12"/>
      <color indexed="17"/>
      <name val="Arial"/>
      <family val="2"/>
    </font>
    <font>
      <sz val="14"/>
      <color indexed="17"/>
      <name val="Arial"/>
      <family val="2"/>
    </font>
    <font>
      <b/>
      <sz val="20"/>
      <color indexed="14"/>
      <name val="Arial"/>
      <family val="2"/>
    </font>
    <font>
      <sz val="13"/>
      <color indexed="14"/>
      <name val="Arial"/>
      <family val="2"/>
    </font>
    <font>
      <sz val="16"/>
      <color indexed="14"/>
      <name val="Arial Black"/>
      <family val="2"/>
    </font>
    <font>
      <sz val="10"/>
      <color indexed="14"/>
      <name val="Arial"/>
      <family val="2"/>
    </font>
    <font>
      <b/>
      <sz val="14"/>
      <color indexed="14"/>
      <name val="Arial"/>
      <family val="2"/>
    </font>
    <font>
      <sz val="12"/>
      <color indexed="14"/>
      <name val="Arial"/>
      <family val="2"/>
    </font>
    <font>
      <sz val="14"/>
      <color indexed="14"/>
      <name val="Arial"/>
      <family val="2"/>
    </font>
    <font>
      <b/>
      <sz val="12"/>
      <color indexed="10"/>
      <name val="Arial"/>
      <family val="2"/>
    </font>
    <font>
      <sz val="14"/>
      <name val="Arial"/>
      <family val="2"/>
    </font>
    <font>
      <sz val="20"/>
      <name val="Arial"/>
      <family val="2"/>
    </font>
    <font>
      <sz val="26"/>
      <name val="Arial"/>
      <family val="2"/>
    </font>
    <font>
      <b/>
      <sz val="14"/>
      <color indexed="57"/>
      <name val="Arial"/>
      <family val="2"/>
    </font>
    <font>
      <b/>
      <sz val="10"/>
      <name val="Arial"/>
      <family val="2"/>
    </font>
    <font>
      <sz val="13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6"/>
      <color indexed="40"/>
      <name val="Arial Black"/>
      <family val="2"/>
    </font>
    <font>
      <sz val="36"/>
      <color indexed="40"/>
      <name val="Arial Black"/>
      <family val="2"/>
    </font>
    <font>
      <sz val="24"/>
      <color indexed="4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26"/>
      <color rgb="FF00B0F0"/>
      <name val="Arial Black"/>
      <family val="2"/>
    </font>
    <font>
      <sz val="36"/>
      <color rgb="FF00B0F0"/>
      <name val="Arial Black"/>
      <family val="2"/>
    </font>
    <font>
      <sz val="24"/>
      <color rgb="FF00B0F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6" borderId="2" applyNumberFormat="0" applyAlignment="0" applyProtection="0"/>
    <xf numFmtId="0" fontId="83" fillId="0" borderId="0" applyNumberFormat="0" applyFill="0" applyBorder="0" applyAlignment="0" applyProtection="0"/>
    <xf numFmtId="41" fontId="0" fillId="0" borderId="0" applyFill="0" applyBorder="0" applyAlignment="0" applyProtection="0"/>
    <xf numFmtId="0" fontId="84" fillId="27" borderId="2" applyNumberFormat="0" applyAlignment="0" applyProtection="0"/>
    <xf numFmtId="0" fontId="85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7" fillId="28" borderId="0" applyNumberFormat="0" applyBorder="0" applyAlignment="0" applyProtection="0"/>
    <xf numFmtId="43" fontId="0" fillId="0" borderId="0" applyFill="0" applyBorder="0" applyAlignment="0" applyProtection="0"/>
    <xf numFmtId="0" fontId="88" fillId="0" borderId="0" applyNumberFormat="0" applyFill="0" applyBorder="0" applyAlignment="0" applyProtection="0"/>
    <xf numFmtId="0" fontId="8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90" fillId="31" borderId="0" applyNumberFormat="0" applyBorder="0" applyAlignment="0" applyProtection="0"/>
    <xf numFmtId="0" fontId="91" fillId="0" borderId="0" applyNumberFormat="0" applyFill="0" applyBorder="0" applyAlignment="0" applyProtection="0"/>
    <xf numFmtId="0" fontId="92" fillId="0" borderId="5" applyNumberFormat="0" applyFill="0" applyAlignment="0" applyProtection="0"/>
    <xf numFmtId="0" fontId="93" fillId="0" borderId="6" applyNumberFormat="0" applyFill="0" applyAlignment="0" applyProtection="0"/>
    <xf numFmtId="0" fontId="94" fillId="0" borderId="7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8" applyNumberFormat="0" applyFill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6" fillId="0" borderId="0" applyNumberFormat="0" applyFill="0" applyBorder="0" applyAlignment="0" applyProtection="0"/>
    <xf numFmtId="0" fontId="97" fillId="32" borderId="9" applyNumberFormat="0" applyAlignment="0" applyProtection="0"/>
  </cellStyleXfs>
  <cellXfs count="466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1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3" fillId="33" borderId="12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/>
    </xf>
    <xf numFmtId="0" fontId="0" fillId="34" borderId="0" xfId="0" applyFill="1" applyBorder="1" applyAlignment="1" applyProtection="1">
      <alignment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1" fillId="35" borderId="24" xfId="0" applyFont="1" applyFill="1" applyBorder="1" applyAlignment="1" applyProtection="1">
      <alignment horizontal="center"/>
      <protection/>
    </xf>
    <xf numFmtId="0" fontId="9" fillId="0" borderId="25" xfId="0" applyFont="1" applyBorder="1" applyAlignment="1" applyProtection="1">
      <alignment/>
      <protection/>
    </xf>
    <xf numFmtId="3" fontId="10" fillId="0" borderId="26" xfId="0" applyNumberFormat="1" applyFont="1" applyBorder="1" applyAlignment="1" applyProtection="1">
      <alignment/>
      <protection/>
    </xf>
    <xf numFmtId="0" fontId="11" fillId="0" borderId="27" xfId="0" applyFont="1" applyBorder="1" applyAlignment="1" applyProtection="1">
      <alignment/>
      <protection/>
    </xf>
    <xf numFmtId="0" fontId="0" fillId="0" borderId="27" xfId="0" applyFont="1" applyBorder="1" applyAlignment="1" applyProtection="1">
      <alignment/>
      <protection/>
    </xf>
    <xf numFmtId="10" fontId="9" fillId="35" borderId="28" xfId="0" applyNumberFormat="1" applyFont="1" applyFill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0" fontId="12" fillId="0" borderId="25" xfId="0" applyFont="1" applyBorder="1" applyAlignment="1" applyProtection="1">
      <alignment/>
      <protection/>
    </xf>
    <xf numFmtId="0" fontId="9" fillId="0" borderId="29" xfId="0" applyFont="1" applyBorder="1" applyAlignment="1" applyProtection="1">
      <alignment/>
      <protection/>
    </xf>
    <xf numFmtId="10" fontId="11" fillId="0" borderId="30" xfId="0" applyNumberFormat="1" applyFont="1" applyBorder="1" applyAlignment="1" applyProtection="1">
      <alignment/>
      <protection/>
    </xf>
    <xf numFmtId="10" fontId="13" fillId="0" borderId="30" xfId="0" applyNumberFormat="1" applyFont="1" applyBorder="1" applyAlignment="1" applyProtection="1">
      <alignment/>
      <protection/>
    </xf>
    <xf numFmtId="0" fontId="9" fillId="0" borderId="31" xfId="0" applyFont="1" applyBorder="1" applyAlignment="1" applyProtection="1">
      <alignment/>
      <protection/>
    </xf>
    <xf numFmtId="3" fontId="10" fillId="0" borderId="32" xfId="0" applyNumberFormat="1" applyFont="1" applyBorder="1" applyAlignment="1" applyProtection="1">
      <alignment/>
      <protection/>
    </xf>
    <xf numFmtId="10" fontId="11" fillId="0" borderId="33" xfId="0" applyNumberFormat="1" applyFont="1" applyBorder="1" applyAlignment="1" applyProtection="1">
      <alignment/>
      <protection/>
    </xf>
    <xf numFmtId="10" fontId="13" fillId="0" borderId="33" xfId="0" applyNumberFormat="1" applyFont="1" applyBorder="1" applyAlignment="1" applyProtection="1">
      <alignment/>
      <protection/>
    </xf>
    <xf numFmtId="10" fontId="9" fillId="35" borderId="34" xfId="0" applyNumberFormat="1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5" fillId="0" borderId="35" xfId="0" applyFont="1" applyBorder="1" applyAlignment="1" applyProtection="1">
      <alignment horizontal="center"/>
      <protection/>
    </xf>
    <xf numFmtId="0" fontId="16" fillId="0" borderId="36" xfId="0" applyFont="1" applyBorder="1" applyAlignment="1" applyProtection="1">
      <alignment horizontal="center"/>
      <protection/>
    </xf>
    <xf numFmtId="3" fontId="16" fillId="0" borderId="37" xfId="0" applyNumberFormat="1" applyFont="1" applyBorder="1" applyAlignment="1" applyProtection="1">
      <alignment/>
      <protection/>
    </xf>
    <xf numFmtId="10" fontId="17" fillId="0" borderId="38" xfId="0" applyNumberFormat="1" applyFont="1" applyBorder="1" applyAlignment="1" applyProtection="1">
      <alignment/>
      <protection/>
    </xf>
    <xf numFmtId="1" fontId="18" fillId="0" borderId="38" xfId="0" applyNumberFormat="1" applyFont="1" applyBorder="1" applyAlignment="1" applyProtection="1">
      <alignment/>
      <protection/>
    </xf>
    <xf numFmtId="0" fontId="14" fillId="34" borderId="0" xfId="0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0" fontId="20" fillId="0" borderId="38" xfId="0" applyNumberFormat="1" applyFont="1" applyBorder="1" applyAlignment="1" applyProtection="1">
      <alignment/>
      <protection/>
    </xf>
    <xf numFmtId="10" fontId="21" fillId="35" borderId="39" xfId="0" applyNumberFormat="1" applyFont="1" applyFill="1" applyBorder="1" applyAlignment="1" applyProtection="1">
      <alignment/>
      <protection/>
    </xf>
    <xf numFmtId="10" fontId="21" fillId="0" borderId="0" xfId="0" applyNumberFormat="1" applyFont="1" applyBorder="1" applyAlignment="1" applyProtection="1">
      <alignment/>
      <protection/>
    </xf>
    <xf numFmtId="0" fontId="19" fillId="0" borderId="40" xfId="0" applyFont="1" applyBorder="1" applyAlignment="1" applyProtection="1">
      <alignment horizontal="left"/>
      <protection/>
    </xf>
    <xf numFmtId="0" fontId="15" fillId="0" borderId="41" xfId="0" applyFont="1" applyBorder="1" applyAlignment="1" applyProtection="1">
      <alignment horizontal="center"/>
      <protection/>
    </xf>
    <xf numFmtId="3" fontId="15" fillId="0" borderId="42" xfId="0" applyNumberFormat="1" applyFont="1" applyBorder="1" applyAlignment="1" applyProtection="1">
      <alignment/>
      <protection/>
    </xf>
    <xf numFmtId="10" fontId="22" fillId="0" borderId="30" xfId="0" applyNumberFormat="1" applyFont="1" applyBorder="1" applyAlignment="1" applyProtection="1">
      <alignment/>
      <protection/>
    </xf>
    <xf numFmtId="1" fontId="23" fillId="0" borderId="30" xfId="0" applyNumberFormat="1" applyFont="1" applyBorder="1" applyAlignment="1" applyProtection="1">
      <alignment/>
      <protection/>
    </xf>
    <xf numFmtId="0" fontId="24" fillId="34" borderId="0" xfId="0" applyFont="1" applyFill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10" fontId="26" fillId="0" borderId="30" xfId="0" applyNumberFormat="1" applyFont="1" applyBorder="1" applyAlignment="1" applyProtection="1">
      <alignment/>
      <protection/>
    </xf>
    <xf numFmtId="10" fontId="27" fillId="35" borderId="43" xfId="0" applyNumberFormat="1" applyFont="1" applyFill="1" applyBorder="1" applyAlignment="1" applyProtection="1">
      <alignment/>
      <protection/>
    </xf>
    <xf numFmtId="10" fontId="27" fillId="0" borderId="0" xfId="0" applyNumberFormat="1" applyFont="1" applyBorder="1" applyAlignment="1" applyProtection="1">
      <alignment/>
      <protection/>
    </xf>
    <xf numFmtId="0" fontId="25" fillId="0" borderId="44" xfId="0" applyFont="1" applyBorder="1" applyAlignment="1" applyProtection="1">
      <alignment horizontal="left"/>
      <protection/>
    </xf>
    <xf numFmtId="0" fontId="28" fillId="0" borderId="41" xfId="0" applyFont="1" applyBorder="1" applyAlignment="1" applyProtection="1">
      <alignment horizontal="center"/>
      <protection/>
    </xf>
    <xf numFmtId="3" fontId="28" fillId="0" borderId="42" xfId="0" applyNumberFormat="1" applyFont="1" applyBorder="1" applyAlignment="1" applyProtection="1">
      <alignment/>
      <protection/>
    </xf>
    <xf numFmtId="10" fontId="29" fillId="0" borderId="30" xfId="0" applyNumberFormat="1" applyFont="1" applyBorder="1" applyAlignment="1" applyProtection="1">
      <alignment/>
      <protection/>
    </xf>
    <xf numFmtId="1" fontId="30" fillId="0" borderId="30" xfId="0" applyNumberFormat="1" applyFont="1" applyBorder="1" applyAlignment="1" applyProtection="1">
      <alignment/>
      <protection/>
    </xf>
    <xf numFmtId="0" fontId="31" fillId="34" borderId="0" xfId="0" applyFont="1" applyFill="1" applyBorder="1" applyAlignment="1" applyProtection="1">
      <alignment/>
      <protection/>
    </xf>
    <xf numFmtId="0" fontId="31" fillId="0" borderId="0" xfId="0" applyFont="1" applyBorder="1" applyAlignment="1" applyProtection="1">
      <alignment/>
      <protection/>
    </xf>
    <xf numFmtId="10" fontId="33" fillId="0" borderId="30" xfId="0" applyNumberFormat="1" applyFont="1" applyBorder="1" applyAlignment="1" applyProtection="1">
      <alignment/>
      <protection/>
    </xf>
    <xf numFmtId="10" fontId="34" fillId="35" borderId="43" xfId="0" applyNumberFormat="1" applyFont="1" applyFill="1" applyBorder="1" applyAlignment="1" applyProtection="1">
      <alignment/>
      <protection/>
    </xf>
    <xf numFmtId="10" fontId="34" fillId="0" borderId="0" xfId="0" applyNumberFormat="1" applyFont="1" applyBorder="1" applyAlignment="1" applyProtection="1">
      <alignment/>
      <protection/>
    </xf>
    <xf numFmtId="0" fontId="32" fillId="0" borderId="44" xfId="0" applyFont="1" applyBorder="1" applyAlignment="1" applyProtection="1">
      <alignment horizontal="left"/>
      <protection/>
    </xf>
    <xf numFmtId="0" fontId="35" fillId="0" borderId="41" xfId="0" applyFont="1" applyBorder="1" applyAlignment="1" applyProtection="1">
      <alignment horizontal="center"/>
      <protection/>
    </xf>
    <xf numFmtId="3" fontId="35" fillId="0" borderId="42" xfId="0" applyNumberFormat="1" applyFont="1" applyBorder="1" applyAlignment="1" applyProtection="1">
      <alignment/>
      <protection/>
    </xf>
    <xf numFmtId="10" fontId="36" fillId="0" borderId="30" xfId="0" applyNumberFormat="1" applyFont="1" applyBorder="1" applyAlignment="1" applyProtection="1">
      <alignment/>
      <protection/>
    </xf>
    <xf numFmtId="1" fontId="37" fillId="0" borderId="30" xfId="0" applyNumberFormat="1" applyFont="1" applyBorder="1" applyAlignment="1" applyProtection="1">
      <alignment/>
      <protection/>
    </xf>
    <xf numFmtId="0" fontId="38" fillId="34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10" fontId="40" fillId="0" borderId="30" xfId="0" applyNumberFormat="1" applyFont="1" applyBorder="1" applyAlignment="1" applyProtection="1">
      <alignment/>
      <protection/>
    </xf>
    <xf numFmtId="10" fontId="41" fillId="35" borderId="43" xfId="0" applyNumberFormat="1" applyFont="1" applyFill="1" applyBorder="1" applyAlignment="1" applyProtection="1">
      <alignment/>
      <protection/>
    </xf>
    <xf numFmtId="10" fontId="41" fillId="0" borderId="0" xfId="0" applyNumberFormat="1" applyFont="1" applyBorder="1" applyAlignment="1" applyProtection="1">
      <alignment/>
      <protection/>
    </xf>
    <xf numFmtId="0" fontId="39" fillId="0" borderId="44" xfId="0" applyFont="1" applyBorder="1" applyAlignment="1" applyProtection="1">
      <alignment horizontal="left"/>
      <protection/>
    </xf>
    <xf numFmtId="0" fontId="42" fillId="0" borderId="41" xfId="0" applyFont="1" applyBorder="1" applyAlignment="1" applyProtection="1">
      <alignment horizontal="center" vertical="center" wrapText="1"/>
      <protection/>
    </xf>
    <xf numFmtId="3" fontId="42" fillId="0" borderId="42" xfId="0" applyNumberFormat="1" applyFont="1" applyBorder="1" applyAlignment="1" applyProtection="1">
      <alignment/>
      <protection/>
    </xf>
    <xf numFmtId="10" fontId="43" fillId="0" borderId="30" xfId="0" applyNumberFormat="1" applyFont="1" applyBorder="1" applyAlignment="1" applyProtection="1">
      <alignment/>
      <protection/>
    </xf>
    <xf numFmtId="1" fontId="44" fillId="0" borderId="30" xfId="0" applyNumberFormat="1" applyFont="1" applyBorder="1" applyAlignment="1" applyProtection="1">
      <alignment/>
      <protection/>
    </xf>
    <xf numFmtId="0" fontId="45" fillId="34" borderId="0" xfId="0" applyFont="1" applyFill="1" applyBorder="1" applyAlignment="1" applyProtection="1">
      <alignment/>
      <protection/>
    </xf>
    <xf numFmtId="0" fontId="45" fillId="0" borderId="0" xfId="0" applyFont="1" applyBorder="1" applyAlignment="1" applyProtection="1">
      <alignment/>
      <protection/>
    </xf>
    <xf numFmtId="10" fontId="47" fillId="0" borderId="30" xfId="0" applyNumberFormat="1" applyFont="1" applyBorder="1" applyAlignment="1" applyProtection="1">
      <alignment/>
      <protection/>
    </xf>
    <xf numFmtId="10" fontId="48" fillId="35" borderId="43" xfId="0" applyNumberFormat="1" applyFont="1" applyFill="1" applyBorder="1" applyAlignment="1" applyProtection="1">
      <alignment/>
      <protection/>
    </xf>
    <xf numFmtId="10" fontId="48" fillId="0" borderId="0" xfId="0" applyNumberFormat="1" applyFont="1" applyBorder="1" applyAlignment="1" applyProtection="1">
      <alignment/>
      <protection/>
    </xf>
    <xf numFmtId="0" fontId="46" fillId="0" borderId="44" xfId="0" applyFont="1" applyBorder="1" applyAlignment="1" applyProtection="1">
      <alignment horizontal="left" vertical="center" wrapText="1"/>
      <protection/>
    </xf>
    <xf numFmtId="0" fontId="15" fillId="0" borderId="45" xfId="0" applyFont="1" applyBorder="1" applyAlignment="1" applyProtection="1">
      <alignment horizontal="center" vertical="center" wrapText="1"/>
      <protection/>
    </xf>
    <xf numFmtId="3" fontId="15" fillId="0" borderId="32" xfId="0" applyNumberFormat="1" applyFont="1" applyBorder="1" applyAlignment="1" applyProtection="1">
      <alignment/>
      <protection/>
    </xf>
    <xf numFmtId="10" fontId="22" fillId="0" borderId="33" xfId="0" applyNumberFormat="1" applyFont="1" applyBorder="1" applyAlignment="1" applyProtection="1">
      <alignment/>
      <protection/>
    </xf>
    <xf numFmtId="1" fontId="23" fillId="0" borderId="33" xfId="0" applyNumberFormat="1" applyFont="1" applyBorder="1" applyAlignment="1" applyProtection="1">
      <alignment/>
      <protection/>
    </xf>
    <xf numFmtId="10" fontId="26" fillId="0" borderId="33" xfId="0" applyNumberFormat="1" applyFont="1" applyBorder="1" applyAlignment="1" applyProtection="1">
      <alignment/>
      <protection/>
    </xf>
    <xf numFmtId="10" fontId="27" fillId="35" borderId="46" xfId="0" applyNumberFormat="1" applyFont="1" applyFill="1" applyBorder="1" applyAlignment="1" applyProtection="1">
      <alignment/>
      <protection/>
    </xf>
    <xf numFmtId="0" fontId="25" fillId="0" borderId="47" xfId="0" applyFont="1" applyBorder="1" applyAlignment="1" applyProtection="1">
      <alignment horizontal="left" vertical="center" wrapText="1"/>
      <protection/>
    </xf>
    <xf numFmtId="0" fontId="49" fillId="35" borderId="48" xfId="0" applyFont="1" applyFill="1" applyBorder="1" applyAlignment="1" applyProtection="1">
      <alignment/>
      <protection/>
    </xf>
    <xf numFmtId="0" fontId="49" fillId="35" borderId="49" xfId="0" applyFont="1" applyFill="1" applyBorder="1" applyAlignment="1" applyProtection="1">
      <alignment/>
      <protection/>
    </xf>
    <xf numFmtId="10" fontId="49" fillId="35" borderId="49" xfId="0" applyNumberFormat="1" applyFont="1" applyFill="1" applyBorder="1" applyAlignment="1" applyProtection="1">
      <alignment/>
      <protection/>
    </xf>
    <xf numFmtId="10" fontId="49" fillId="35" borderId="50" xfId="0" applyNumberFormat="1" applyFont="1" applyFill="1" applyBorder="1" applyAlignment="1" applyProtection="1">
      <alignment/>
      <protection/>
    </xf>
    <xf numFmtId="10" fontId="0" fillId="0" borderId="51" xfId="0" applyNumberFormat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49" fillId="36" borderId="48" xfId="0" applyFont="1" applyFill="1" applyBorder="1" applyAlignment="1" applyProtection="1">
      <alignment/>
      <protection/>
    </xf>
    <xf numFmtId="0" fontId="49" fillId="36" borderId="49" xfId="0" applyFont="1" applyFill="1" applyBorder="1" applyAlignment="1" applyProtection="1">
      <alignment/>
      <protection/>
    </xf>
    <xf numFmtId="10" fontId="49" fillId="36" borderId="49" xfId="0" applyNumberFormat="1" applyFont="1" applyFill="1" applyBorder="1" applyAlignment="1" applyProtection="1">
      <alignment/>
      <protection/>
    </xf>
    <xf numFmtId="10" fontId="49" fillId="36" borderId="5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34" borderId="0" xfId="0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0" fontId="12" fillId="0" borderId="25" xfId="0" applyFont="1" applyBorder="1" applyAlignment="1">
      <alignment/>
    </xf>
    <xf numFmtId="3" fontId="10" fillId="0" borderId="26" xfId="0" applyNumberFormat="1" applyFont="1" applyBorder="1" applyAlignment="1" applyProtection="1">
      <alignment/>
      <protection locked="0"/>
    </xf>
    <xf numFmtId="0" fontId="11" fillId="0" borderId="27" xfId="0" applyFont="1" applyBorder="1" applyAlignment="1">
      <alignment/>
    </xf>
    <xf numFmtId="3" fontId="4" fillId="0" borderId="26" xfId="0" applyNumberFormat="1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10" fontId="9" fillId="35" borderId="28" xfId="0" applyNumberFormat="1" applyFont="1" applyFill="1" applyBorder="1" applyAlignment="1">
      <alignment/>
    </xf>
    <xf numFmtId="10" fontId="9" fillId="0" borderId="0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0" fontId="12" fillId="0" borderId="29" xfId="0" applyFont="1" applyBorder="1" applyAlignment="1">
      <alignment/>
    </xf>
    <xf numFmtId="3" fontId="10" fillId="0" borderId="42" xfId="0" applyNumberFormat="1" applyFont="1" applyBorder="1" applyAlignment="1" applyProtection="1">
      <alignment/>
      <protection locked="0"/>
    </xf>
    <xf numFmtId="10" fontId="11" fillId="0" borderId="30" xfId="0" applyNumberFormat="1" applyFont="1" applyBorder="1" applyAlignment="1">
      <alignment/>
    </xf>
    <xf numFmtId="3" fontId="4" fillId="0" borderId="42" xfId="0" applyNumberFormat="1" applyFont="1" applyBorder="1" applyAlignment="1" applyProtection="1">
      <alignment/>
      <protection locked="0"/>
    </xf>
    <xf numFmtId="0" fontId="9" fillId="0" borderId="29" xfId="0" applyFont="1" applyBorder="1" applyAlignment="1">
      <alignment/>
    </xf>
    <xf numFmtId="0" fontId="12" fillId="0" borderId="31" xfId="0" applyFont="1" applyBorder="1" applyAlignment="1">
      <alignment/>
    </xf>
    <xf numFmtId="3" fontId="10" fillId="0" borderId="32" xfId="0" applyNumberFormat="1" applyFont="1" applyBorder="1" applyAlignment="1">
      <alignment/>
    </xf>
    <xf numFmtId="10" fontId="11" fillId="0" borderId="33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10" fontId="9" fillId="35" borderId="34" xfId="0" applyNumberFormat="1" applyFont="1" applyFill="1" applyBorder="1" applyAlignment="1">
      <alignment/>
    </xf>
    <xf numFmtId="0" fontId="9" fillId="0" borderId="31" xfId="0" applyFont="1" applyBorder="1" applyAlignment="1">
      <alignment/>
    </xf>
    <xf numFmtId="0" fontId="49" fillId="35" borderId="48" xfId="0" applyFont="1" applyFill="1" applyBorder="1" applyAlignment="1">
      <alignment/>
    </xf>
    <xf numFmtId="10" fontId="49" fillId="35" borderId="5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50" fillId="0" borderId="0" xfId="0" applyFont="1" applyBorder="1" applyAlignment="1">
      <alignment/>
    </xf>
    <xf numFmtId="0" fontId="15" fillId="0" borderId="35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3" fontId="16" fillId="0" borderId="53" xfId="0" applyNumberFormat="1" applyFont="1" applyBorder="1" applyAlignment="1" applyProtection="1">
      <alignment/>
      <protection locked="0"/>
    </xf>
    <xf numFmtId="10" fontId="20" fillId="0" borderId="38" xfId="0" applyNumberFormat="1" applyFont="1" applyBorder="1" applyAlignment="1">
      <alignment/>
    </xf>
    <xf numFmtId="1" fontId="18" fillId="0" borderId="38" xfId="0" applyNumberFormat="1" applyFont="1" applyBorder="1" applyAlignment="1" applyProtection="1">
      <alignment/>
      <protection locked="0"/>
    </xf>
    <xf numFmtId="0" fontId="14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9" fillId="0" borderId="37" xfId="0" applyFont="1" applyBorder="1" applyAlignment="1" applyProtection="1">
      <alignment/>
      <protection locked="0"/>
    </xf>
    <xf numFmtId="10" fontId="21" fillId="35" borderId="39" xfId="0" applyNumberFormat="1" applyFont="1" applyFill="1" applyBorder="1" applyAlignment="1">
      <alignment/>
    </xf>
    <xf numFmtId="10" fontId="21" fillId="0" borderId="0" xfId="0" applyNumberFormat="1" applyFont="1" applyBorder="1" applyAlignment="1">
      <alignment/>
    </xf>
    <xf numFmtId="0" fontId="19" fillId="0" borderId="40" xfId="0" applyFont="1" applyBorder="1" applyAlignment="1" applyProtection="1">
      <alignment horizontal="left"/>
      <protection locked="0"/>
    </xf>
    <xf numFmtId="3" fontId="16" fillId="0" borderId="37" xfId="0" applyNumberFormat="1" applyFont="1" applyBorder="1" applyAlignment="1" applyProtection="1">
      <alignment/>
      <protection locked="0"/>
    </xf>
    <xf numFmtId="10" fontId="20" fillId="35" borderId="39" xfId="0" applyNumberFormat="1" applyFont="1" applyFill="1" applyBorder="1" applyAlignment="1">
      <alignment/>
    </xf>
    <xf numFmtId="0" fontId="15" fillId="0" borderId="41" xfId="0" applyFont="1" applyBorder="1" applyAlignment="1">
      <alignment horizontal="center"/>
    </xf>
    <xf numFmtId="3" fontId="15" fillId="0" borderId="54" xfId="0" applyNumberFormat="1" applyFont="1" applyBorder="1" applyAlignment="1" applyProtection="1">
      <alignment/>
      <protection locked="0"/>
    </xf>
    <xf numFmtId="10" fontId="26" fillId="0" borderId="30" xfId="0" applyNumberFormat="1" applyFont="1" applyBorder="1" applyAlignment="1">
      <alignment/>
    </xf>
    <xf numFmtId="1" fontId="23" fillId="0" borderId="30" xfId="0" applyNumberFormat="1" applyFont="1" applyBorder="1" applyAlignment="1" applyProtection="1">
      <alignment/>
      <protection locked="0"/>
    </xf>
    <xf numFmtId="0" fontId="24" fillId="34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42" xfId="0" applyFont="1" applyBorder="1" applyAlignment="1" applyProtection="1">
      <alignment/>
      <protection locked="0"/>
    </xf>
    <xf numFmtId="10" fontId="27" fillId="35" borderId="43" xfId="0" applyNumberFormat="1" applyFont="1" applyFill="1" applyBorder="1" applyAlignment="1">
      <alignment/>
    </xf>
    <xf numFmtId="10" fontId="27" fillId="0" borderId="0" xfId="0" applyNumberFormat="1" applyFont="1" applyBorder="1" applyAlignment="1">
      <alignment/>
    </xf>
    <xf numFmtId="0" fontId="25" fillId="0" borderId="44" xfId="0" applyFont="1" applyBorder="1" applyAlignment="1" applyProtection="1">
      <alignment horizontal="left"/>
      <protection locked="0"/>
    </xf>
    <xf numFmtId="3" fontId="15" fillId="0" borderId="42" xfId="0" applyNumberFormat="1" applyFont="1" applyBorder="1" applyAlignment="1" applyProtection="1">
      <alignment/>
      <protection locked="0"/>
    </xf>
    <xf numFmtId="10" fontId="26" fillId="35" borderId="43" xfId="0" applyNumberFormat="1" applyFont="1" applyFill="1" applyBorder="1" applyAlignment="1">
      <alignment/>
    </xf>
    <xf numFmtId="0" fontId="28" fillId="0" borderId="41" xfId="0" applyFont="1" applyBorder="1" applyAlignment="1">
      <alignment horizontal="center"/>
    </xf>
    <xf numFmtId="3" fontId="28" fillId="0" borderId="54" xfId="0" applyNumberFormat="1" applyFont="1" applyBorder="1" applyAlignment="1" applyProtection="1">
      <alignment/>
      <protection locked="0"/>
    </xf>
    <xf numFmtId="10" fontId="33" fillId="0" borderId="30" xfId="0" applyNumberFormat="1" applyFont="1" applyBorder="1" applyAlignment="1">
      <alignment/>
    </xf>
    <xf numFmtId="1" fontId="30" fillId="0" borderId="30" xfId="0" applyNumberFormat="1" applyFont="1" applyBorder="1" applyAlignment="1" applyProtection="1">
      <alignment/>
      <protection locked="0"/>
    </xf>
    <xf numFmtId="0" fontId="31" fillId="34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42" xfId="0" applyFont="1" applyBorder="1" applyAlignment="1" applyProtection="1">
      <alignment/>
      <protection locked="0"/>
    </xf>
    <xf numFmtId="10" fontId="34" fillId="35" borderId="43" xfId="0" applyNumberFormat="1" applyFont="1" applyFill="1" applyBorder="1" applyAlignment="1">
      <alignment/>
    </xf>
    <xf numFmtId="10" fontId="34" fillId="0" borderId="0" xfId="0" applyNumberFormat="1" applyFont="1" applyBorder="1" applyAlignment="1">
      <alignment/>
    </xf>
    <xf numFmtId="0" fontId="32" fillId="0" borderId="44" xfId="0" applyFont="1" applyBorder="1" applyAlignment="1" applyProtection="1">
      <alignment horizontal="left"/>
      <protection locked="0"/>
    </xf>
    <xf numFmtId="3" fontId="28" fillId="0" borderId="42" xfId="0" applyNumberFormat="1" applyFont="1" applyBorder="1" applyAlignment="1" applyProtection="1">
      <alignment/>
      <protection locked="0"/>
    </xf>
    <xf numFmtId="10" fontId="33" fillId="35" borderId="43" xfId="0" applyNumberFormat="1" applyFont="1" applyFill="1" applyBorder="1" applyAlignment="1">
      <alignment/>
    </xf>
    <xf numFmtId="0" fontId="35" fillId="0" borderId="41" xfId="0" applyFont="1" applyBorder="1" applyAlignment="1">
      <alignment horizontal="center"/>
    </xf>
    <xf numFmtId="3" fontId="35" fillId="0" borderId="54" xfId="0" applyNumberFormat="1" applyFont="1" applyBorder="1" applyAlignment="1" applyProtection="1">
      <alignment/>
      <protection locked="0"/>
    </xf>
    <xf numFmtId="10" fontId="40" fillId="0" borderId="30" xfId="0" applyNumberFormat="1" applyFont="1" applyBorder="1" applyAlignment="1">
      <alignment/>
    </xf>
    <xf numFmtId="1" fontId="37" fillId="0" borderId="30" xfId="0" applyNumberFormat="1" applyFont="1" applyBorder="1" applyAlignment="1" applyProtection="1">
      <alignment/>
      <protection locked="0"/>
    </xf>
    <xf numFmtId="0" fontId="38" fillId="34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42" xfId="0" applyFont="1" applyBorder="1" applyAlignment="1" applyProtection="1">
      <alignment/>
      <protection locked="0"/>
    </xf>
    <xf numFmtId="10" fontId="41" fillId="35" borderId="43" xfId="0" applyNumberFormat="1" applyFont="1" applyFill="1" applyBorder="1" applyAlignment="1">
      <alignment/>
    </xf>
    <xf numFmtId="10" fontId="41" fillId="0" borderId="0" xfId="0" applyNumberFormat="1" applyFont="1" applyBorder="1" applyAlignment="1">
      <alignment/>
    </xf>
    <xf numFmtId="0" fontId="39" fillId="0" borderId="44" xfId="0" applyFont="1" applyBorder="1" applyAlignment="1" applyProtection="1">
      <alignment horizontal="left"/>
      <protection locked="0"/>
    </xf>
    <xf numFmtId="3" fontId="35" fillId="0" borderId="42" xfId="0" applyNumberFormat="1" applyFont="1" applyBorder="1" applyAlignment="1" applyProtection="1">
      <alignment/>
      <protection locked="0"/>
    </xf>
    <xf numFmtId="10" fontId="40" fillId="35" borderId="43" xfId="0" applyNumberFormat="1" applyFont="1" applyFill="1" applyBorder="1" applyAlignment="1">
      <alignment/>
    </xf>
    <xf numFmtId="0" fontId="42" fillId="0" borderId="41" xfId="0" applyFont="1" applyBorder="1" applyAlignment="1">
      <alignment horizontal="center" vertical="center" wrapText="1"/>
    </xf>
    <xf numFmtId="3" fontId="42" fillId="0" borderId="54" xfId="0" applyNumberFormat="1" applyFont="1" applyBorder="1" applyAlignment="1" applyProtection="1">
      <alignment/>
      <protection locked="0"/>
    </xf>
    <xf numFmtId="10" fontId="47" fillId="0" borderId="30" xfId="0" applyNumberFormat="1" applyFont="1" applyBorder="1" applyAlignment="1">
      <alignment/>
    </xf>
    <xf numFmtId="1" fontId="44" fillId="0" borderId="30" xfId="0" applyNumberFormat="1" applyFont="1" applyBorder="1" applyAlignment="1" applyProtection="1">
      <alignment/>
      <protection locked="0"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42" xfId="0" applyFont="1" applyBorder="1" applyAlignment="1" applyProtection="1">
      <alignment/>
      <protection locked="0"/>
    </xf>
    <xf numFmtId="10" fontId="48" fillId="35" borderId="43" xfId="0" applyNumberFormat="1" applyFont="1" applyFill="1" applyBorder="1" applyAlignment="1">
      <alignment/>
    </xf>
    <xf numFmtId="10" fontId="48" fillId="0" borderId="0" xfId="0" applyNumberFormat="1" applyFont="1" applyBorder="1" applyAlignment="1">
      <alignment/>
    </xf>
    <xf numFmtId="0" fontId="46" fillId="0" borderId="44" xfId="0" applyFont="1" applyBorder="1" applyAlignment="1" applyProtection="1">
      <alignment horizontal="left" vertical="center" wrapText="1"/>
      <protection locked="0"/>
    </xf>
    <xf numFmtId="3" fontId="42" fillId="0" borderId="42" xfId="0" applyNumberFormat="1" applyFont="1" applyBorder="1" applyAlignment="1" applyProtection="1">
      <alignment/>
      <protection locked="0"/>
    </xf>
    <xf numFmtId="10" fontId="47" fillId="35" borderId="43" xfId="0" applyNumberFormat="1" applyFont="1" applyFill="1" applyBorder="1" applyAlignment="1">
      <alignment/>
    </xf>
    <xf numFmtId="0" fontId="15" fillId="0" borderId="45" xfId="0" applyFont="1" applyBorder="1" applyAlignment="1">
      <alignment horizontal="center" vertical="center" wrapText="1"/>
    </xf>
    <xf numFmtId="3" fontId="15" fillId="0" borderId="55" xfId="0" applyNumberFormat="1" applyFont="1" applyBorder="1" applyAlignment="1" applyProtection="1">
      <alignment/>
      <protection locked="0"/>
    </xf>
    <xf numFmtId="10" fontId="26" fillId="0" borderId="33" xfId="0" applyNumberFormat="1" applyFont="1" applyBorder="1" applyAlignment="1">
      <alignment/>
    </xf>
    <xf numFmtId="1" fontId="23" fillId="0" borderId="33" xfId="0" applyNumberFormat="1" applyFont="1" applyBorder="1" applyAlignment="1" applyProtection="1">
      <alignment/>
      <protection locked="0"/>
    </xf>
    <xf numFmtId="0" fontId="25" fillId="0" borderId="32" xfId="0" applyFont="1" applyBorder="1" applyAlignment="1" applyProtection="1">
      <alignment/>
      <protection locked="0"/>
    </xf>
    <xf numFmtId="10" fontId="27" fillId="35" borderId="46" xfId="0" applyNumberFormat="1" applyFont="1" applyFill="1" applyBorder="1" applyAlignment="1">
      <alignment/>
    </xf>
    <xf numFmtId="0" fontId="25" fillId="0" borderId="47" xfId="0" applyFont="1" applyBorder="1" applyAlignment="1" applyProtection="1">
      <alignment horizontal="left" vertical="center" wrapText="1"/>
      <protection locked="0"/>
    </xf>
    <xf numFmtId="3" fontId="15" fillId="0" borderId="32" xfId="0" applyNumberFormat="1" applyFont="1" applyBorder="1" applyAlignment="1" applyProtection="1">
      <alignment/>
      <protection locked="0"/>
    </xf>
    <xf numFmtId="10" fontId="26" fillId="35" borderId="46" xfId="0" applyNumberFormat="1" applyFont="1" applyFill="1" applyBorder="1" applyAlignment="1">
      <alignment/>
    </xf>
    <xf numFmtId="0" fontId="11" fillId="0" borderId="14" xfId="0" applyFont="1" applyBorder="1" applyAlignment="1">
      <alignment/>
    </xf>
    <xf numFmtId="0" fontId="16" fillId="35" borderId="49" xfId="0" applyFont="1" applyFill="1" applyBorder="1" applyAlignment="1">
      <alignment/>
    </xf>
    <xf numFmtId="10" fontId="49" fillId="35" borderId="49" xfId="0" applyNumberFormat="1" applyFont="1" applyFill="1" applyBorder="1" applyAlignment="1">
      <alignment/>
    </xf>
    <xf numFmtId="0" fontId="49" fillId="35" borderId="49" xfId="0" applyFont="1" applyFill="1" applyBorder="1" applyAlignment="1">
      <alignment/>
    </xf>
    <xf numFmtId="1" fontId="19" fillId="35" borderId="50" xfId="0" applyNumberFormat="1" applyFont="1" applyFill="1" applyBorder="1" applyAlignment="1">
      <alignment/>
    </xf>
    <xf numFmtId="10" fontId="0" fillId="0" borderId="51" xfId="0" applyNumberFormat="1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49" fillId="36" borderId="48" xfId="0" applyFont="1" applyFill="1" applyBorder="1" applyAlignment="1">
      <alignment/>
    </xf>
    <xf numFmtId="0" fontId="49" fillId="36" borderId="49" xfId="0" applyFont="1" applyFill="1" applyBorder="1" applyAlignment="1">
      <alignment/>
    </xf>
    <xf numFmtId="10" fontId="49" fillId="36" borderId="49" xfId="0" applyNumberFormat="1" applyFont="1" applyFill="1" applyBorder="1" applyAlignment="1">
      <alignment/>
    </xf>
    <xf numFmtId="1" fontId="19" fillId="36" borderId="50" xfId="0" applyNumberFormat="1" applyFont="1" applyFill="1" applyBorder="1" applyAlignment="1">
      <alignment/>
    </xf>
    <xf numFmtId="10" fontId="49" fillId="36" borderId="50" xfId="0" applyNumberFormat="1" applyFont="1" applyFill="1" applyBorder="1" applyAlignment="1">
      <alignment/>
    </xf>
    <xf numFmtId="0" fontId="11" fillId="0" borderId="52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9" fillId="0" borderId="25" xfId="0" applyFont="1" applyBorder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3" fontId="9" fillId="0" borderId="26" xfId="0" applyNumberFormat="1" applyFont="1" applyBorder="1" applyAlignment="1">
      <alignment/>
    </xf>
    <xf numFmtId="3" fontId="9" fillId="0" borderId="42" xfId="0" applyNumberFormat="1" applyFont="1" applyBorder="1" applyAlignment="1" applyProtection="1">
      <alignment/>
      <protection locked="0"/>
    </xf>
    <xf numFmtId="3" fontId="9" fillId="0" borderId="32" xfId="0" applyNumberFormat="1" applyFont="1" applyBorder="1" applyAlignment="1">
      <alignment/>
    </xf>
    <xf numFmtId="10" fontId="17" fillId="0" borderId="38" xfId="0" applyNumberFormat="1" applyFont="1" applyBorder="1" applyAlignment="1">
      <alignment/>
    </xf>
    <xf numFmtId="10" fontId="22" fillId="0" borderId="30" xfId="0" applyNumberFormat="1" applyFont="1" applyBorder="1" applyAlignment="1">
      <alignment/>
    </xf>
    <xf numFmtId="10" fontId="29" fillId="0" borderId="30" xfId="0" applyNumberFormat="1" applyFont="1" applyBorder="1" applyAlignment="1">
      <alignment/>
    </xf>
    <xf numFmtId="10" fontId="36" fillId="0" borderId="30" xfId="0" applyNumberFormat="1" applyFont="1" applyBorder="1" applyAlignment="1">
      <alignment/>
    </xf>
    <xf numFmtId="10" fontId="43" fillId="0" borderId="30" xfId="0" applyNumberFormat="1" applyFont="1" applyBorder="1" applyAlignment="1">
      <alignment/>
    </xf>
    <xf numFmtId="10" fontId="22" fillId="0" borderId="33" xfId="0" applyNumberFormat="1" applyFont="1" applyBorder="1" applyAlignment="1">
      <alignment/>
    </xf>
    <xf numFmtId="0" fontId="51" fillId="0" borderId="0" xfId="0" applyFont="1" applyAlignment="1">
      <alignment/>
    </xf>
    <xf numFmtId="10" fontId="13" fillId="0" borderId="30" xfId="0" applyNumberFormat="1" applyFont="1" applyBorder="1" applyAlignment="1">
      <alignment/>
    </xf>
    <xf numFmtId="10" fontId="13" fillId="0" borderId="33" xfId="0" applyNumberFormat="1" applyFont="1" applyBorder="1" applyAlignment="1">
      <alignment/>
    </xf>
    <xf numFmtId="0" fontId="46" fillId="0" borderId="41" xfId="0" applyFont="1" applyBorder="1" applyAlignment="1">
      <alignment horizontal="center" vertical="center" wrapText="1"/>
    </xf>
    <xf numFmtId="0" fontId="46" fillId="0" borderId="41" xfId="0" applyFont="1" applyBorder="1" applyAlignment="1">
      <alignment horizontal="right" vertical="center" wrapText="1"/>
    </xf>
    <xf numFmtId="9" fontId="49" fillId="35" borderId="50" xfId="0" applyNumberFormat="1" applyFont="1" applyFill="1" applyBorder="1" applyAlignment="1">
      <alignment/>
    </xf>
    <xf numFmtId="0" fontId="52" fillId="0" borderId="0" xfId="0" applyFont="1" applyAlignment="1">
      <alignment/>
    </xf>
    <xf numFmtId="3" fontId="19" fillId="0" borderId="37" xfId="0" applyNumberFormat="1" applyFont="1" applyBorder="1" applyAlignment="1" applyProtection="1">
      <alignment/>
      <protection locked="0"/>
    </xf>
    <xf numFmtId="9" fontId="49" fillId="36" borderId="50" xfId="0" applyNumberFormat="1" applyFont="1" applyFill="1" applyBorder="1" applyAlignment="1">
      <alignment/>
    </xf>
    <xf numFmtId="0" fontId="53" fillId="0" borderId="44" xfId="0" applyFont="1" applyBorder="1" applyAlignment="1" applyProtection="1">
      <alignment horizontal="left"/>
      <protection locked="0"/>
    </xf>
    <xf numFmtId="0" fontId="5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/>
    </xf>
    <xf numFmtId="9" fontId="49" fillId="36" borderId="50" xfId="0" applyNumberFormat="1" applyFont="1" applyFill="1" applyBorder="1" applyAlignment="1" applyProtection="1">
      <alignment/>
      <protection/>
    </xf>
    <xf numFmtId="0" fontId="0" fillId="37" borderId="0" xfId="0" applyFill="1" applyAlignment="1">
      <alignment/>
    </xf>
    <xf numFmtId="0" fontId="10" fillId="37" borderId="4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56" xfId="0" applyFont="1" applyBorder="1" applyAlignment="1" applyProtection="1">
      <alignment horizontal="center" wrapText="1"/>
      <protection/>
    </xf>
    <xf numFmtId="0" fontId="6" fillId="0" borderId="57" xfId="0" applyFont="1" applyBorder="1" applyAlignment="1" applyProtection="1">
      <alignment horizontal="center" wrapText="1"/>
      <protection/>
    </xf>
    <xf numFmtId="0" fontId="10" fillId="0" borderId="58" xfId="0" applyFont="1" applyBorder="1" applyAlignment="1" applyProtection="1">
      <alignment horizontal="center"/>
      <protection/>
    </xf>
    <xf numFmtId="0" fontId="9" fillId="0" borderId="59" xfId="0" applyFont="1" applyBorder="1" applyAlignment="1" applyProtection="1">
      <alignment horizontal="center" wrapText="1"/>
      <protection/>
    </xf>
    <xf numFmtId="0" fontId="14" fillId="34" borderId="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 horizontal="center"/>
      <protection/>
    </xf>
    <xf numFmtId="0" fontId="1" fillId="35" borderId="60" xfId="0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10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" fillId="35" borderId="6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59" xfId="0" applyFont="1" applyBorder="1" applyAlignment="1">
      <alignment horizontal="center" wrapText="1"/>
    </xf>
    <xf numFmtId="0" fontId="10" fillId="0" borderId="57" xfId="0" applyFont="1" applyBorder="1" applyAlignment="1">
      <alignment horizontal="center"/>
    </xf>
    <xf numFmtId="0" fontId="8" fillId="0" borderId="57" xfId="0" applyFont="1" applyBorder="1" applyAlignment="1">
      <alignment horizontal="center"/>
    </xf>
    <xf numFmtId="0" fontId="7" fillId="0" borderId="57" xfId="0" applyFont="1" applyBorder="1" applyAlignment="1">
      <alignment horizontal="center" wrapText="1"/>
    </xf>
    <xf numFmtId="0" fontId="4" fillId="0" borderId="57" xfId="0" applyFont="1" applyBorder="1" applyAlignment="1">
      <alignment horizontal="center"/>
    </xf>
    <xf numFmtId="3" fontId="4" fillId="0" borderId="26" xfId="0" applyNumberFormat="1" applyFont="1" applyBorder="1" applyAlignment="1" applyProtection="1">
      <alignment/>
      <protection/>
    </xf>
    <xf numFmtId="3" fontId="10" fillId="0" borderId="42" xfId="0" applyNumberFormat="1" applyFont="1" applyBorder="1" applyAlignment="1" applyProtection="1">
      <alignment/>
      <protection/>
    </xf>
    <xf numFmtId="3" fontId="10" fillId="0" borderId="37" xfId="0" applyNumberFormat="1" applyFont="1" applyBorder="1" applyAlignment="1" applyProtection="1">
      <alignment/>
      <protection/>
    </xf>
    <xf numFmtId="3" fontId="4" fillId="0" borderId="37" xfId="0" applyNumberFormat="1" applyFont="1" applyBorder="1" applyAlignment="1" applyProtection="1">
      <alignment/>
      <protection/>
    </xf>
    <xf numFmtId="3" fontId="25" fillId="0" borderId="42" xfId="0" applyNumberFormat="1" applyFont="1" applyBorder="1" applyAlignment="1" applyProtection="1">
      <alignment/>
      <protection/>
    </xf>
    <xf numFmtId="0" fontId="50" fillId="0" borderId="0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 horizontal="center"/>
      <protection/>
    </xf>
    <xf numFmtId="10" fontId="0" fillId="0" borderId="0" xfId="0" applyNumberFormat="1" applyBorder="1" applyAlignment="1" applyProtection="1">
      <alignment/>
      <protection/>
    </xf>
    <xf numFmtId="3" fontId="49" fillId="36" borderId="49" xfId="0" applyNumberFormat="1" applyFont="1" applyFill="1" applyBorder="1" applyAlignment="1" applyProtection="1">
      <alignment/>
      <protection/>
    </xf>
    <xf numFmtId="0" fontId="52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8" xfId="0" applyFont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0" fillId="34" borderId="0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1" fillId="35" borderId="24" xfId="0" applyFont="1" applyFill="1" applyBorder="1" applyAlignment="1">
      <alignment horizontal="center"/>
    </xf>
    <xf numFmtId="3" fontId="10" fillId="0" borderId="26" xfId="0" applyNumberFormat="1" applyFont="1" applyBorder="1" applyAlignment="1" applyProtection="1">
      <alignment/>
      <protection locked="0"/>
    </xf>
    <xf numFmtId="0" fontId="11" fillId="0" borderId="27" xfId="0" applyFont="1" applyBorder="1" applyAlignment="1">
      <alignment/>
    </xf>
    <xf numFmtId="3" fontId="9" fillId="0" borderId="26" xfId="0" applyNumberFormat="1" applyFont="1" applyBorder="1" applyAlignment="1" applyProtection="1">
      <alignment/>
      <protection locked="0"/>
    </xf>
    <xf numFmtId="0" fontId="0" fillId="0" borderId="27" xfId="0" applyFont="1" applyBorder="1" applyAlignment="1">
      <alignment/>
    </xf>
    <xf numFmtId="10" fontId="9" fillId="35" borderId="28" xfId="0" applyNumberFormat="1" applyFont="1" applyFill="1" applyBorder="1" applyAlignment="1">
      <alignment/>
    </xf>
    <xf numFmtId="10" fontId="9" fillId="0" borderId="0" xfId="0" applyNumberFormat="1" applyFont="1" applyBorder="1" applyAlignment="1">
      <alignment/>
    </xf>
    <xf numFmtId="0" fontId="12" fillId="0" borderId="25" xfId="0" applyFont="1" applyBorder="1" applyAlignment="1">
      <alignment/>
    </xf>
    <xf numFmtId="3" fontId="10" fillId="0" borderId="26" xfId="0" applyNumberFormat="1" applyFont="1" applyBorder="1" applyAlignment="1">
      <alignment/>
    </xf>
    <xf numFmtId="3" fontId="9" fillId="0" borderId="26" xfId="0" applyNumberFormat="1" applyFont="1" applyBorder="1" applyAlignment="1">
      <alignment/>
    </xf>
    <xf numFmtId="0" fontId="9" fillId="0" borderId="29" xfId="0" applyFont="1" applyBorder="1" applyAlignment="1">
      <alignment/>
    </xf>
    <xf numFmtId="3" fontId="10" fillId="0" borderId="42" xfId="0" applyNumberFormat="1" applyFont="1" applyBorder="1" applyAlignment="1" applyProtection="1">
      <alignment/>
      <protection locked="0"/>
    </xf>
    <xf numFmtId="10" fontId="11" fillId="0" borderId="30" xfId="0" applyNumberFormat="1" applyFont="1" applyBorder="1" applyAlignment="1">
      <alignment/>
    </xf>
    <xf numFmtId="3" fontId="9" fillId="0" borderId="42" xfId="0" applyNumberFormat="1" applyFont="1" applyBorder="1" applyAlignment="1" applyProtection="1">
      <alignment/>
      <protection locked="0"/>
    </xf>
    <xf numFmtId="10" fontId="13" fillId="0" borderId="30" xfId="0" applyNumberFormat="1" applyFont="1" applyBorder="1" applyAlignment="1">
      <alignment/>
    </xf>
    <xf numFmtId="0" fontId="9" fillId="0" borderId="31" xfId="0" applyFont="1" applyBorder="1" applyAlignment="1">
      <alignment/>
    </xf>
    <xf numFmtId="3" fontId="10" fillId="0" borderId="32" xfId="0" applyNumberFormat="1" applyFont="1" applyBorder="1" applyAlignment="1">
      <alignment/>
    </xf>
    <xf numFmtId="10" fontId="11" fillId="0" borderId="33" xfId="0" applyNumberFormat="1" applyFont="1" applyBorder="1" applyAlignment="1">
      <alignment/>
    </xf>
    <xf numFmtId="3" fontId="9" fillId="0" borderId="32" xfId="0" applyNumberFormat="1" applyFont="1" applyBorder="1" applyAlignment="1">
      <alignment/>
    </xf>
    <xf numFmtId="10" fontId="13" fillId="0" borderId="33" xfId="0" applyNumberFormat="1" applyFont="1" applyBorder="1" applyAlignment="1">
      <alignment/>
    </xf>
    <xf numFmtId="10" fontId="9" fillId="35" borderId="34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10" fillId="0" borderId="56" xfId="0" applyFont="1" applyBorder="1" applyAlignment="1">
      <alignment horizontal="center" wrapText="1"/>
    </xf>
    <xf numFmtId="0" fontId="6" fillId="0" borderId="57" xfId="0" applyFont="1" applyBorder="1" applyAlignment="1">
      <alignment horizontal="center" wrapText="1"/>
    </xf>
    <xf numFmtId="0" fontId="10" fillId="0" borderId="58" xfId="0" applyFont="1" applyBorder="1" applyAlignment="1">
      <alignment horizontal="center"/>
    </xf>
    <xf numFmtId="0" fontId="4" fillId="0" borderId="59" xfId="0" applyFont="1" applyBorder="1" applyAlignment="1">
      <alignment horizontal="center" wrapText="1"/>
    </xf>
    <xf numFmtId="0" fontId="14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9" fillId="0" borderId="59" xfId="0" applyFont="1" applyBorder="1" applyAlignment="1">
      <alignment horizontal="center" wrapText="1"/>
    </xf>
    <xf numFmtId="0" fontId="1" fillId="35" borderId="6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6" fillId="0" borderId="36" xfId="0" applyFont="1" applyBorder="1" applyAlignment="1">
      <alignment horizontal="center"/>
    </xf>
    <xf numFmtId="3" fontId="16" fillId="0" borderId="53" xfId="0" applyNumberFormat="1" applyFont="1" applyBorder="1" applyAlignment="1" applyProtection="1">
      <alignment/>
      <protection locked="0"/>
    </xf>
    <xf numFmtId="10" fontId="17" fillId="0" borderId="38" xfId="0" applyNumberFormat="1" applyFont="1" applyBorder="1" applyAlignment="1">
      <alignment/>
    </xf>
    <xf numFmtId="1" fontId="18" fillId="0" borderId="38" xfId="0" applyNumberFormat="1" applyFont="1" applyBorder="1" applyAlignment="1" applyProtection="1">
      <alignment/>
      <protection locked="0"/>
    </xf>
    <xf numFmtId="0" fontId="14" fillId="34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9" fillId="0" borderId="37" xfId="0" applyFont="1" applyBorder="1" applyAlignment="1" applyProtection="1">
      <alignment/>
      <protection locked="0"/>
    </xf>
    <xf numFmtId="10" fontId="20" fillId="0" borderId="38" xfId="0" applyNumberFormat="1" applyFont="1" applyBorder="1" applyAlignment="1">
      <alignment/>
    </xf>
    <xf numFmtId="10" fontId="21" fillId="35" borderId="39" xfId="0" applyNumberFormat="1" applyFont="1" applyFill="1" applyBorder="1" applyAlignment="1">
      <alignment/>
    </xf>
    <xf numFmtId="10" fontId="21" fillId="0" borderId="0" xfId="0" applyNumberFormat="1" applyFont="1" applyBorder="1" applyAlignment="1">
      <alignment/>
    </xf>
    <xf numFmtId="0" fontId="15" fillId="0" borderId="41" xfId="0" applyFont="1" applyBorder="1" applyAlignment="1">
      <alignment horizontal="center"/>
    </xf>
    <xf numFmtId="3" fontId="15" fillId="0" borderId="54" xfId="0" applyNumberFormat="1" applyFont="1" applyBorder="1" applyAlignment="1" applyProtection="1">
      <alignment/>
      <protection locked="0"/>
    </xf>
    <xf numFmtId="10" fontId="22" fillId="0" borderId="30" xfId="0" applyNumberFormat="1" applyFont="1" applyBorder="1" applyAlignment="1">
      <alignment/>
    </xf>
    <xf numFmtId="1" fontId="23" fillId="0" borderId="30" xfId="0" applyNumberFormat="1" applyFont="1" applyBorder="1" applyAlignment="1" applyProtection="1">
      <alignment/>
      <protection locked="0"/>
    </xf>
    <xf numFmtId="0" fontId="24" fillId="34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5" fillId="0" borderId="42" xfId="0" applyFont="1" applyBorder="1" applyAlignment="1" applyProtection="1">
      <alignment/>
      <protection locked="0"/>
    </xf>
    <xf numFmtId="10" fontId="26" fillId="0" borderId="30" xfId="0" applyNumberFormat="1" applyFont="1" applyBorder="1" applyAlignment="1">
      <alignment/>
    </xf>
    <xf numFmtId="10" fontId="27" fillId="35" borderId="43" xfId="0" applyNumberFormat="1" applyFont="1" applyFill="1" applyBorder="1" applyAlignment="1">
      <alignment/>
    </xf>
    <xf numFmtId="10" fontId="27" fillId="0" borderId="0" xfId="0" applyNumberFormat="1" applyFont="1" applyBorder="1" applyAlignment="1">
      <alignment/>
    </xf>
    <xf numFmtId="3" fontId="15" fillId="0" borderId="42" xfId="0" applyNumberFormat="1" applyFont="1" applyBorder="1" applyAlignment="1" applyProtection="1">
      <alignment/>
      <protection locked="0"/>
    </xf>
    <xf numFmtId="0" fontId="28" fillId="0" borderId="41" xfId="0" applyFont="1" applyBorder="1" applyAlignment="1">
      <alignment horizontal="center"/>
    </xf>
    <xf numFmtId="3" fontId="28" fillId="0" borderId="54" xfId="0" applyNumberFormat="1" applyFont="1" applyBorder="1" applyAlignment="1" applyProtection="1">
      <alignment/>
      <protection locked="0"/>
    </xf>
    <xf numFmtId="10" fontId="29" fillId="0" borderId="30" xfId="0" applyNumberFormat="1" applyFont="1" applyBorder="1" applyAlignment="1">
      <alignment/>
    </xf>
    <xf numFmtId="1" fontId="30" fillId="0" borderId="30" xfId="0" applyNumberFormat="1" applyFont="1" applyBorder="1" applyAlignment="1" applyProtection="1">
      <alignment/>
      <protection locked="0"/>
    </xf>
    <xf numFmtId="0" fontId="31" fillId="34" borderId="0" xfId="0" applyFont="1" applyFill="1" applyBorder="1" applyAlignment="1">
      <alignment/>
    </xf>
    <xf numFmtId="0" fontId="31" fillId="0" borderId="0" xfId="0" applyFont="1" applyBorder="1" applyAlignment="1">
      <alignment/>
    </xf>
    <xf numFmtId="0" fontId="32" fillId="0" borderId="42" xfId="0" applyFont="1" applyBorder="1" applyAlignment="1" applyProtection="1">
      <alignment/>
      <protection locked="0"/>
    </xf>
    <xf numFmtId="10" fontId="33" fillId="0" borderId="30" xfId="0" applyNumberFormat="1" applyFont="1" applyBorder="1" applyAlignment="1">
      <alignment/>
    </xf>
    <xf numFmtId="10" fontId="34" fillId="35" borderId="43" xfId="0" applyNumberFormat="1" applyFont="1" applyFill="1" applyBorder="1" applyAlignment="1">
      <alignment/>
    </xf>
    <xf numFmtId="10" fontId="34" fillId="0" borderId="0" xfId="0" applyNumberFormat="1" applyFont="1" applyBorder="1" applyAlignment="1">
      <alignment/>
    </xf>
    <xf numFmtId="0" fontId="32" fillId="0" borderId="44" xfId="0" applyFont="1" applyBorder="1" applyAlignment="1" applyProtection="1">
      <alignment horizontal="left"/>
      <protection locked="0"/>
    </xf>
    <xf numFmtId="3" fontId="28" fillId="0" borderId="42" xfId="0" applyNumberFormat="1" applyFont="1" applyBorder="1" applyAlignment="1" applyProtection="1">
      <alignment/>
      <protection locked="0"/>
    </xf>
    <xf numFmtId="0" fontId="35" fillId="0" borderId="41" xfId="0" applyFont="1" applyBorder="1" applyAlignment="1">
      <alignment horizontal="center"/>
    </xf>
    <xf numFmtId="3" fontId="35" fillId="0" borderId="54" xfId="0" applyNumberFormat="1" applyFont="1" applyBorder="1" applyAlignment="1" applyProtection="1">
      <alignment/>
      <protection locked="0"/>
    </xf>
    <xf numFmtId="10" fontId="36" fillId="0" borderId="30" xfId="0" applyNumberFormat="1" applyFont="1" applyBorder="1" applyAlignment="1">
      <alignment/>
    </xf>
    <xf numFmtId="1" fontId="37" fillId="0" borderId="30" xfId="0" applyNumberFormat="1" applyFont="1" applyBorder="1" applyAlignment="1" applyProtection="1">
      <alignment/>
      <protection locked="0"/>
    </xf>
    <xf numFmtId="0" fontId="38" fillId="34" borderId="0" xfId="0" applyFont="1" applyFill="1" applyBorder="1" applyAlignment="1">
      <alignment/>
    </xf>
    <xf numFmtId="0" fontId="38" fillId="0" borderId="0" xfId="0" applyFont="1" applyBorder="1" applyAlignment="1">
      <alignment/>
    </xf>
    <xf numFmtId="0" fontId="39" fillId="0" borderId="42" xfId="0" applyFont="1" applyBorder="1" applyAlignment="1" applyProtection="1">
      <alignment/>
      <protection locked="0"/>
    </xf>
    <xf numFmtId="10" fontId="40" fillId="0" borderId="30" xfId="0" applyNumberFormat="1" applyFont="1" applyBorder="1" applyAlignment="1">
      <alignment/>
    </xf>
    <xf numFmtId="10" fontId="41" fillId="35" borderId="43" xfId="0" applyNumberFormat="1" applyFont="1" applyFill="1" applyBorder="1" applyAlignment="1">
      <alignment/>
    </xf>
    <xf numFmtId="10" fontId="41" fillId="0" borderId="0" xfId="0" applyNumberFormat="1" applyFont="1" applyBorder="1" applyAlignment="1">
      <alignment/>
    </xf>
    <xf numFmtId="3" fontId="35" fillId="0" borderId="42" xfId="0" applyNumberFormat="1" applyFont="1" applyBorder="1" applyAlignment="1" applyProtection="1">
      <alignment/>
      <protection locked="0"/>
    </xf>
    <xf numFmtId="0" fontId="42" fillId="0" borderId="41" xfId="0" applyFont="1" applyBorder="1" applyAlignment="1">
      <alignment horizontal="center" vertical="center" wrapText="1"/>
    </xf>
    <xf numFmtId="3" fontId="42" fillId="0" borderId="54" xfId="0" applyNumberFormat="1" applyFont="1" applyBorder="1" applyAlignment="1" applyProtection="1">
      <alignment/>
      <protection locked="0"/>
    </xf>
    <xf numFmtId="10" fontId="43" fillId="0" borderId="30" xfId="0" applyNumberFormat="1" applyFont="1" applyBorder="1" applyAlignment="1">
      <alignment/>
    </xf>
    <xf numFmtId="1" fontId="44" fillId="0" borderId="30" xfId="0" applyNumberFormat="1" applyFont="1" applyBorder="1" applyAlignment="1" applyProtection="1">
      <alignment/>
      <protection locked="0"/>
    </xf>
    <xf numFmtId="0" fontId="45" fillId="34" borderId="0" xfId="0" applyFont="1" applyFill="1" applyBorder="1" applyAlignment="1">
      <alignment/>
    </xf>
    <xf numFmtId="0" fontId="45" fillId="0" borderId="0" xfId="0" applyFont="1" applyBorder="1" applyAlignment="1">
      <alignment/>
    </xf>
    <xf numFmtId="0" fontId="46" fillId="0" borderId="42" xfId="0" applyFont="1" applyBorder="1" applyAlignment="1" applyProtection="1">
      <alignment/>
      <protection locked="0"/>
    </xf>
    <xf numFmtId="10" fontId="47" fillId="0" borderId="30" xfId="0" applyNumberFormat="1" applyFont="1" applyBorder="1" applyAlignment="1">
      <alignment/>
    </xf>
    <xf numFmtId="10" fontId="48" fillId="35" borderId="43" xfId="0" applyNumberFormat="1" applyFont="1" applyFill="1" applyBorder="1" applyAlignment="1">
      <alignment/>
    </xf>
    <xf numFmtId="10" fontId="48" fillId="0" borderId="0" xfId="0" applyNumberFormat="1" applyFont="1" applyBorder="1" applyAlignment="1">
      <alignment/>
    </xf>
    <xf numFmtId="0" fontId="46" fillId="0" borderId="44" xfId="0" applyFont="1" applyBorder="1" applyAlignment="1" applyProtection="1">
      <alignment horizontal="left" vertical="center" wrapText="1"/>
      <protection locked="0"/>
    </xf>
    <xf numFmtId="3" fontId="42" fillId="0" borderId="42" xfId="0" applyNumberFormat="1" applyFont="1" applyBorder="1" applyAlignment="1" applyProtection="1">
      <alignment/>
      <protection locked="0"/>
    </xf>
    <xf numFmtId="0" fontId="15" fillId="0" borderId="45" xfId="0" applyFont="1" applyBorder="1" applyAlignment="1">
      <alignment horizontal="center" vertical="center" wrapText="1"/>
    </xf>
    <xf numFmtId="3" fontId="15" fillId="0" borderId="55" xfId="0" applyNumberFormat="1" applyFont="1" applyBorder="1" applyAlignment="1" applyProtection="1">
      <alignment/>
      <protection locked="0"/>
    </xf>
    <xf numFmtId="10" fontId="22" fillId="0" borderId="33" xfId="0" applyNumberFormat="1" applyFont="1" applyBorder="1" applyAlignment="1">
      <alignment/>
    </xf>
    <xf numFmtId="1" fontId="23" fillId="0" borderId="33" xfId="0" applyNumberFormat="1" applyFont="1" applyBorder="1" applyAlignment="1" applyProtection="1">
      <alignment/>
      <protection locked="0"/>
    </xf>
    <xf numFmtId="0" fontId="25" fillId="0" borderId="32" xfId="0" applyFont="1" applyBorder="1" applyAlignment="1" applyProtection="1">
      <alignment/>
      <protection locked="0"/>
    </xf>
    <xf numFmtId="10" fontId="26" fillId="0" borderId="33" xfId="0" applyNumberFormat="1" applyFont="1" applyBorder="1" applyAlignment="1">
      <alignment/>
    </xf>
    <xf numFmtId="10" fontId="27" fillId="35" borderId="46" xfId="0" applyNumberFormat="1" applyFont="1" applyFill="1" applyBorder="1" applyAlignment="1">
      <alignment/>
    </xf>
    <xf numFmtId="0" fontId="25" fillId="0" borderId="47" xfId="0" applyFont="1" applyBorder="1" applyAlignment="1" applyProtection="1">
      <alignment horizontal="left" vertical="center" wrapText="1"/>
      <protection locked="0"/>
    </xf>
    <xf numFmtId="3" fontId="15" fillId="0" borderId="32" xfId="0" applyNumberFormat="1" applyFont="1" applyBorder="1" applyAlignment="1" applyProtection="1">
      <alignment/>
      <protection locked="0"/>
    </xf>
    <xf numFmtId="0" fontId="49" fillId="35" borderId="48" xfId="0" applyFont="1" applyFill="1" applyBorder="1" applyAlignment="1">
      <alignment/>
    </xf>
    <xf numFmtId="0" fontId="49" fillId="35" borderId="49" xfId="0" applyFont="1" applyFill="1" applyBorder="1" applyAlignment="1">
      <alignment/>
    </xf>
    <xf numFmtId="10" fontId="49" fillId="35" borderId="49" xfId="0" applyNumberFormat="1" applyFont="1" applyFill="1" applyBorder="1" applyAlignment="1">
      <alignment/>
    </xf>
    <xf numFmtId="170" fontId="49" fillId="35" borderId="50" xfId="0" applyNumberFormat="1" applyFont="1" applyFill="1" applyBorder="1" applyAlignment="1">
      <alignment/>
    </xf>
    <xf numFmtId="10" fontId="0" fillId="0" borderId="51" xfId="0" applyNumberFormat="1" applyFont="1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Font="1" applyBorder="1" applyAlignment="1">
      <alignment/>
    </xf>
    <xf numFmtId="0" fontId="49" fillId="36" borderId="48" xfId="0" applyFont="1" applyFill="1" applyBorder="1" applyAlignment="1">
      <alignment/>
    </xf>
    <xf numFmtId="0" fontId="49" fillId="36" borderId="49" xfId="0" applyFont="1" applyFill="1" applyBorder="1" applyAlignment="1">
      <alignment/>
    </xf>
    <xf numFmtId="10" fontId="49" fillId="36" borderId="49" xfId="0" applyNumberFormat="1" applyFont="1" applyFill="1" applyBorder="1" applyAlignment="1">
      <alignment/>
    </xf>
    <xf numFmtId="9" fontId="49" fillId="36" borderId="50" xfId="0" applyNumberFormat="1" applyFont="1" applyFill="1" applyBorder="1" applyAlignment="1">
      <alignment/>
    </xf>
    <xf numFmtId="0" fontId="54" fillId="0" borderId="40" xfId="0" applyFont="1" applyBorder="1" applyAlignment="1" applyProtection="1">
      <alignment horizontal="left"/>
      <protection locked="0"/>
    </xf>
    <xf numFmtId="3" fontId="10" fillId="0" borderId="37" xfId="0" applyNumberFormat="1" applyFont="1" applyBorder="1" applyAlignment="1" applyProtection="1">
      <alignment/>
      <protection locked="0"/>
    </xf>
    <xf numFmtId="10" fontId="55" fillId="0" borderId="38" xfId="0" applyNumberFormat="1" applyFont="1" applyBorder="1" applyAlignment="1">
      <alignment/>
    </xf>
    <xf numFmtId="0" fontId="56" fillId="0" borderId="44" xfId="0" applyFont="1" applyBorder="1" applyAlignment="1" applyProtection="1">
      <alignment horizontal="left"/>
      <protection locked="0"/>
    </xf>
    <xf numFmtId="0" fontId="98" fillId="0" borderId="61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/>
      <protection/>
    </xf>
    <xf numFmtId="0" fontId="5" fillId="0" borderId="62" xfId="0" applyFont="1" applyBorder="1" applyAlignment="1" applyProtection="1">
      <alignment/>
      <protection/>
    </xf>
    <xf numFmtId="0" fontId="10" fillId="33" borderId="63" xfId="0" applyFont="1" applyFill="1" applyBorder="1" applyAlignment="1" applyProtection="1">
      <alignment vertical="center"/>
      <protection/>
    </xf>
    <xf numFmtId="0" fontId="10" fillId="38" borderId="24" xfId="0" applyFont="1" applyFill="1" applyBorder="1" applyAlignment="1" applyProtection="1">
      <alignment vertical="center"/>
      <protection/>
    </xf>
    <xf numFmtId="0" fontId="98" fillId="0" borderId="61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5" fillId="0" borderId="62" xfId="0" applyFont="1" applyBorder="1" applyAlignment="1">
      <alignment/>
    </xf>
    <xf numFmtId="0" fontId="10" fillId="33" borderId="63" xfId="0" applyFont="1" applyFill="1" applyBorder="1" applyAlignment="1">
      <alignment vertical="center"/>
    </xf>
    <xf numFmtId="0" fontId="10" fillId="38" borderId="24" xfId="0" applyFont="1" applyFill="1" applyBorder="1" applyAlignment="1">
      <alignment vertical="center"/>
    </xf>
    <xf numFmtId="0" fontId="99" fillId="0" borderId="61" xfId="0" applyFont="1" applyBorder="1" applyAlignment="1">
      <alignment horizontal="center"/>
    </xf>
    <xf numFmtId="0" fontId="1" fillId="33" borderId="63" xfId="0" applyFont="1" applyFill="1" applyBorder="1" applyAlignment="1">
      <alignment vertical="center"/>
    </xf>
    <xf numFmtId="0" fontId="1" fillId="38" borderId="24" xfId="0" applyFont="1" applyFill="1" applyBorder="1" applyAlignment="1">
      <alignment vertical="center"/>
    </xf>
    <xf numFmtId="0" fontId="4" fillId="0" borderId="16" xfId="0" applyFont="1" applyBorder="1" applyAlignment="1">
      <alignment/>
    </xf>
    <xf numFmtId="0" fontId="5" fillId="0" borderId="62" xfId="0" applyFont="1" applyBorder="1" applyAlignment="1">
      <alignment/>
    </xf>
    <xf numFmtId="0" fontId="10" fillId="33" borderId="63" xfId="0" applyFont="1" applyFill="1" applyBorder="1" applyAlignment="1">
      <alignment vertical="center"/>
    </xf>
    <xf numFmtId="0" fontId="10" fillId="38" borderId="24" xfId="0" applyFont="1" applyFill="1" applyBorder="1" applyAlignment="1">
      <alignment vertical="center"/>
    </xf>
    <xf numFmtId="0" fontId="100" fillId="0" borderId="61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50" zoomScaleNormal="50" zoomScaleSheetLayoutView="50" zoomScalePageLayoutView="0" workbookViewId="0" topLeftCell="A1">
      <selection activeCell="R23" sqref="R23"/>
    </sheetView>
  </sheetViews>
  <sheetFormatPr defaultColWidth="11.421875" defaultRowHeight="12.75"/>
  <cols>
    <col min="1" max="1" width="18.00390625" style="0" customWidth="1"/>
    <col min="2" max="2" width="17.28125" style="0" bestFit="1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0.7109375" style="0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3.003906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10.57421875" style="0" customWidth="1"/>
    <col min="19" max="19" width="11.28125" style="0" bestFit="1" customWidth="1"/>
    <col min="20" max="20" width="1.8515625" style="0" customWidth="1"/>
    <col min="21" max="21" width="12.140625" style="0" customWidth="1"/>
  </cols>
  <sheetData>
    <row r="1" spans="1:21" ht="41.25">
      <c r="A1" s="448" t="s">
        <v>48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</row>
    <row r="2" spans="1:21" ht="34.5" customHeight="1">
      <c r="A2" s="1"/>
      <c r="B2" s="2" t="s">
        <v>0</v>
      </c>
      <c r="C2" s="3"/>
      <c r="D2" s="4" t="s">
        <v>1</v>
      </c>
      <c r="E2" s="5"/>
      <c r="F2" s="5"/>
      <c r="G2" s="5"/>
      <c r="H2" s="5"/>
      <c r="I2" s="5"/>
      <c r="J2" s="5"/>
      <c r="K2" s="6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ht="12.75">
      <c r="A3" s="1"/>
      <c r="B3" s="9"/>
      <c r="C3" s="7"/>
      <c r="D3" s="10"/>
      <c r="E3" s="10"/>
      <c r="F3" s="10"/>
      <c r="G3" s="10"/>
      <c r="H3" s="7"/>
      <c r="I3" s="7"/>
      <c r="J3" s="7"/>
      <c r="K3" s="11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8">
      <c r="A4" s="1"/>
      <c r="B4" s="12" t="s">
        <v>2</v>
      </c>
      <c r="C4" s="7"/>
      <c r="D4" s="449"/>
      <c r="E4" s="449"/>
      <c r="F4" s="449"/>
      <c r="G4" s="449"/>
      <c r="H4" s="449"/>
      <c r="I4" s="449"/>
      <c r="J4" s="449"/>
      <c r="K4" s="449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ht="12.75">
      <c r="A5" s="1"/>
      <c r="B5" s="9"/>
      <c r="C5" s="7"/>
      <c r="D5" s="10"/>
      <c r="E5" s="10"/>
      <c r="F5" s="10"/>
      <c r="G5" s="10"/>
      <c r="H5" s="7"/>
      <c r="I5" s="7"/>
      <c r="J5" s="7"/>
      <c r="K5" s="11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ht="18.75">
      <c r="A6" s="1"/>
      <c r="B6" s="13" t="s">
        <v>3</v>
      </c>
      <c r="C6" s="14"/>
      <c r="D6" s="450"/>
      <c r="E6" s="450"/>
      <c r="F6" s="450"/>
      <c r="G6" s="450"/>
      <c r="H6" s="450"/>
      <c r="I6" s="450"/>
      <c r="J6" s="450"/>
      <c r="K6" s="450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1" ht="18.75">
      <c r="A7" s="1"/>
      <c r="B7" s="15"/>
      <c r="C7" s="7"/>
      <c r="D7" s="16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8"/>
    </row>
    <row r="8" spans="1:21" s="257" customFormat="1" ht="26.25">
      <c r="A8" s="451" t="s">
        <v>4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267"/>
      <c r="M8" s="452" t="s">
        <v>5</v>
      </c>
      <c r="N8" s="452"/>
      <c r="O8" s="452"/>
      <c r="P8" s="452"/>
      <c r="Q8" s="452"/>
      <c r="R8" s="452"/>
      <c r="S8" s="452"/>
      <c r="T8" s="452"/>
      <c r="U8" s="452"/>
    </row>
    <row r="9" spans="1:21" ht="15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9"/>
      <c r="L9" s="7"/>
      <c r="M9" s="17"/>
      <c r="N9" s="18"/>
      <c r="O9" s="18"/>
      <c r="P9" s="18"/>
      <c r="Q9" s="18"/>
      <c r="R9" s="18"/>
      <c r="S9" s="18"/>
      <c r="T9" s="18"/>
      <c r="U9" s="19"/>
    </row>
    <row r="10" spans="1:21" ht="28.5" thickBot="1">
      <c r="A10" s="1"/>
      <c r="B10" s="20">
        <v>2017</v>
      </c>
      <c r="C10" s="21" t="s">
        <v>6</v>
      </c>
      <c r="D10" s="7"/>
      <c r="E10" s="22"/>
      <c r="F10" s="7"/>
      <c r="G10" s="23">
        <v>2012</v>
      </c>
      <c r="H10" s="24" t="s">
        <v>6</v>
      </c>
      <c r="I10" s="7"/>
      <c r="J10" s="7"/>
      <c r="K10" s="25" t="s">
        <v>7</v>
      </c>
      <c r="L10" s="7"/>
      <c r="M10" s="1"/>
      <c r="N10" s="20">
        <v>2017</v>
      </c>
      <c r="O10" s="21" t="s">
        <v>6</v>
      </c>
      <c r="P10" s="22"/>
      <c r="Q10" s="7"/>
      <c r="R10" s="23">
        <v>2012</v>
      </c>
      <c r="S10" s="24" t="s">
        <v>6</v>
      </c>
      <c r="T10" s="7"/>
      <c r="U10" s="25" t="s">
        <v>7</v>
      </c>
    </row>
    <row r="11" spans="1:21" ht="30" customHeight="1" thickBot="1" thickTop="1">
      <c r="A11" s="26" t="s">
        <v>8</v>
      </c>
      <c r="B11" s="299">
        <v>0</v>
      </c>
      <c r="C11" s="28"/>
      <c r="D11" s="7"/>
      <c r="E11" s="22"/>
      <c r="F11" s="7"/>
      <c r="G11" s="300">
        <f>Breitenbrunn!G11+Donnerskirchen!G11+'Eisenstadt Gesamt'!G11+Großhöflein!G11+Hornstein!G11+Klingenbach!G11+Leithaprodersdorf!G11+Loretto!G11+Mörbisch!G11+Müllendorf!G11+Neufeld!G11+Oggau!G11+Oslip!G11+Purbach!G11+Rust!G11+Schützen!G11+Siegendorf!G11+'St_ Margarethen'!G11+Steinbrunn!G11+Stotzing!G11+Trausdorf!G11+Wimpassing!G11+Wulkaprodersdorf!G11+Zagersdorf!G11+Zillingtal!G11</f>
        <v>48215</v>
      </c>
      <c r="H11" s="29"/>
      <c r="I11" s="7"/>
      <c r="J11" s="7"/>
      <c r="K11" s="30"/>
      <c r="L11" s="31"/>
      <c r="M11" s="32" t="s">
        <v>8</v>
      </c>
      <c r="N11" s="27">
        <f>Breitenbrunn!N11+Donnerskirchen!N11+'Eisenstadt Gesamt'!N11+Großhöflein!N11+Hornstein!N11+Klingenbach!N11+Leithaprodersdorf!N11+Loretto!N11+Mörbisch!N11+Müllendorf!N11+Neufeld!N11+Oggau!N11+Oslip!N11+Purbach!N11+Rust!N11+Schützen!N11+Siegendorf!N11+'St_ Margarethen'!N11+Steinbrunn!N11+Stotzing!N11+Trausdorf!N11+Wimpassing!N11+Wulkaprodersdorf!N11+Zagersdorf!N11+Zillingtal!N11</f>
        <v>1087</v>
      </c>
      <c r="O11" s="28"/>
      <c r="P11" s="22"/>
      <c r="Q11" s="7"/>
      <c r="R11" s="297">
        <f>Breitenbrunn!R11+Donnerskirchen!R11+'Eisenstadt Gesamt'!R11+Großhöflein!R11+Hornstein!R11+Klingenbach!R11+Leithaprodersdorf!R11+Loretto!R11+Mörbisch!R11+Müllendorf!R11+Neufeld!R11+Oggau!R11+Oslip!R11+Purbach!R11+Rust!R11+Schützen!R11+Siegendorf!R11+'St_ Margarethen'!R11+Steinbrunn!R11+Stotzing!R11+Trausdorf!R11+Wimpassing!R11+Wulkaprodersdorf!R11+Zagersdorf!R11+Zillingtal!R11</f>
        <v>48215</v>
      </c>
      <c r="S11" s="29"/>
      <c r="T11" s="7"/>
      <c r="U11" s="30"/>
    </row>
    <row r="12" spans="1:21" ht="30" customHeight="1" thickBot="1">
      <c r="A12" s="33" t="s">
        <v>9</v>
      </c>
      <c r="B12" s="299">
        <f>Breitenbrunn!B12+Donnerskirchen!B12+'Eisenstadt Gesamt'!B12+Großhöflein!B12+Hornstein!B12+Klingenbach!B12+Leithaprodersdorf!B12+Loretto!B12+Mörbisch!B12+Müllendorf!B12+Neufeld!B12+Oggau!B12+Oslip!B12+Purbach!B12+Rust!B12+Schützen!B12+Siegendorf!B12+'St_ Margarethen'!B12+Steinbrunn!B12+Stotzing!B12+Trausdorf!B12+Wimpassing!B12+Wulkaprodersdorf!B12+Zagersdorf!B12+Zillingtal!B12</f>
        <v>878</v>
      </c>
      <c r="C12" s="34" t="e">
        <f>SUM(B12/B11)</f>
        <v>#DIV/0!</v>
      </c>
      <c r="D12" s="7"/>
      <c r="E12" s="22"/>
      <c r="F12" s="7"/>
      <c r="G12" s="300">
        <f>Breitenbrunn!G12+Donnerskirchen!G12+'Eisenstadt Gesamt'!G12+Großhöflein!G12+Hornstein!G12+Klingenbach!G12+Leithaprodersdorf!G12+Loretto!G12+Mörbisch!G12+Müllendorf!G12+Neufeld!G12+Oggau!G12+Oslip!G12+Purbach!G12+Rust!G12+Schützen!G12+Siegendorf!G12+'St_ Margarethen'!G12+Steinbrunn!G12+Stotzing!G12+Trausdorf!G12+Wimpassing!G12+Wulkaprodersdorf!G12+Zagersdorf!G12+Zillingtal!G12</f>
        <v>38910</v>
      </c>
      <c r="H12" s="35">
        <f>SUM(G12/G11)</f>
        <v>0.8070102665145702</v>
      </c>
      <c r="I12" s="7"/>
      <c r="J12" s="7"/>
      <c r="K12" s="30" t="e">
        <f>SUM(C12-H12)</f>
        <v>#DIV/0!</v>
      </c>
      <c r="L12" s="31"/>
      <c r="M12" s="33" t="s">
        <v>9</v>
      </c>
      <c r="N12" s="27">
        <f>Breitenbrunn!N12+Donnerskirchen!N12+'Eisenstadt Gesamt'!N12+Großhöflein!N12+Hornstein!N12+Klingenbach!N12+Leithaprodersdorf!N12+Loretto!N12+Mörbisch!N12+Müllendorf!N12+Neufeld!N12+Oggau!N12+Oslip!N12+Purbach!N12+Rust!N12+Schützen!N12+Siegendorf!N12+'St_ Margarethen'!N12+Steinbrunn!N12+Stotzing!N12+Trausdorf!N12+Wimpassing!N12+Wulkaprodersdorf!N12+Zagersdorf!N12+Zillingtal!N12</f>
        <v>878</v>
      </c>
      <c r="O12" s="34">
        <f>SUM(N12/N11)</f>
        <v>0.8077276908923643</v>
      </c>
      <c r="P12" s="22"/>
      <c r="Q12" s="7"/>
      <c r="R12" s="297">
        <v>38912</v>
      </c>
      <c r="S12" s="35">
        <f>SUM(R12/R11)</f>
        <v>0.8070517473815203</v>
      </c>
      <c r="T12" s="7"/>
      <c r="U12" s="30">
        <f>SUM(O12-S12)</f>
        <v>0.0006759435108439904</v>
      </c>
    </row>
    <row r="13" spans="1:21" ht="30" customHeight="1" thickBot="1">
      <c r="A13" s="33" t="s">
        <v>10</v>
      </c>
      <c r="B13" s="299">
        <f>Breitenbrunn!B13+Donnerskirchen!B13+'Eisenstadt Gesamt'!B13+Großhöflein!B13+Hornstein!B13+Klingenbach!B13+Leithaprodersdorf!B13+Loretto!B13+Mörbisch!B13+Müllendorf!B13+Neufeld!B13+Oggau!B13+Oslip!B13+Purbach!B13+Rust!B13+Schützen!B13+Siegendorf!B13+'St_ Margarethen'!B13+Steinbrunn!B13+Stotzing!B13+Trausdorf!B13+Wimpassing!B13+Wulkaprodersdorf!B13+Zagersdorf!B13+Zillingtal!B13</f>
        <v>843</v>
      </c>
      <c r="C13" s="34">
        <f>SUM(B13/B12)</f>
        <v>0.9601366742596811</v>
      </c>
      <c r="D13" s="7"/>
      <c r="E13" s="22"/>
      <c r="F13" s="7"/>
      <c r="G13" s="300">
        <f>Breitenbrunn!G13+Donnerskirchen!G13+'Eisenstadt Gesamt'!G13+Großhöflein!G13+Hornstein!G13+Klingenbach!G13+Leithaprodersdorf!G13+Loretto!G13+Mörbisch!G13+Müllendorf!G13+Neufeld!G13+Oggau!G13+Oslip!G13+Purbach!G13+Rust!G13+Schützen!G13+Siegendorf!G13+'St_ Margarethen'!G13+Steinbrunn!G13+Stotzing!G13+Trausdorf!G13+Wimpassing!G13+Wulkaprodersdorf!G13+Zagersdorf!G13+Zillingtal!G13</f>
        <v>35756</v>
      </c>
      <c r="H13" s="35">
        <f>SUM(G13/G12)</f>
        <v>0.9189411462349011</v>
      </c>
      <c r="I13" s="7"/>
      <c r="J13" s="7"/>
      <c r="K13" s="30">
        <f>SUM(C13-H13)</f>
        <v>0.04119552802477999</v>
      </c>
      <c r="L13" s="31"/>
      <c r="M13" s="33" t="s">
        <v>10</v>
      </c>
      <c r="N13" s="27">
        <f>Breitenbrunn!N13+Donnerskirchen!N13+'Eisenstadt Gesamt'!N13+Großhöflein!N13+Hornstein!N13+Klingenbach!N13+Leithaprodersdorf!N13+Loretto!N13+Mörbisch!N13+Müllendorf!N13+Neufeld!N13+Oggau!N13+Oslip!N13+Purbach!N13+Rust!N13+Schützen!N13+Siegendorf!N13+'St_ Margarethen'!N13+Steinbrunn!N13+Stotzing!N13+Trausdorf!N13+Wimpassing!N13+Wulkaprodersdorf!N13+Zagersdorf!N13+Zillingtal!N13</f>
        <v>825</v>
      </c>
      <c r="O13" s="34">
        <f>SUM(N13/N12)</f>
        <v>0.9396355353075171</v>
      </c>
      <c r="P13" s="22"/>
      <c r="Q13" s="7"/>
      <c r="R13" s="297">
        <v>37372</v>
      </c>
      <c r="S13" s="35">
        <f>SUM(R13/R12)</f>
        <v>0.9604235197368421</v>
      </c>
      <c r="T13" s="7"/>
      <c r="U13" s="30">
        <f>SUM(O13-S13)</f>
        <v>-0.020787984429325057</v>
      </c>
    </row>
    <row r="14" spans="1:21" ht="30" customHeight="1" thickBot="1">
      <c r="A14" s="36" t="s">
        <v>11</v>
      </c>
      <c r="B14" s="299">
        <f>Breitenbrunn!B14+Donnerskirchen!B14+'Eisenstadt Gesamt'!B14+Großhöflein!B14+Hornstein!B14+Klingenbach!B14+Leithaprodersdorf!B14+Loretto!B14+Mörbisch!B14+Müllendorf!B14+Neufeld!B14+Oggau!B14+Oslip!B14+Purbach!B14+Rust!B14+Schützen!B14+Siegendorf!B14+'St_ Margarethen'!B14+Steinbrunn!B14+Stotzing!B14+Trausdorf!B14+Wimpassing!B14+Wulkaprodersdorf!B14+Zagersdorf!B14+Zillingtal!B14</f>
        <v>35</v>
      </c>
      <c r="C14" s="38">
        <f>SUM(B14/B12)</f>
        <v>0.03986332574031891</v>
      </c>
      <c r="D14" s="7"/>
      <c r="E14" s="22"/>
      <c r="F14" s="7"/>
      <c r="G14" s="300">
        <f>Breitenbrunn!G14+Donnerskirchen!G14+'Eisenstadt Gesamt'!G14+Großhöflein!G14+Hornstein!G14+Klingenbach!G14+Leithaprodersdorf!G14+Loretto!G14+Mörbisch!G14+Müllendorf!G14+Neufeld!G14+Oggau!G14+Oslip!G14+Purbach!G14+Rust!G14+Schützen!G14+Siegendorf!G14+'St_ Margarethen'!G14+Steinbrunn!G14+Stotzing!G14+Trausdorf!G14+Wimpassing!G14+Wulkaprodersdorf!G14+Zagersdorf!G14+Zillingtal!G14</f>
        <v>3154</v>
      </c>
      <c r="H14" s="39">
        <f>SUM(G14/G12)</f>
        <v>0.08105885376509894</v>
      </c>
      <c r="I14" s="7"/>
      <c r="J14" s="7"/>
      <c r="K14" s="40">
        <f>SUM(C14-H14)</f>
        <v>-0.041195528024780034</v>
      </c>
      <c r="L14" s="31"/>
      <c r="M14" s="36" t="s">
        <v>11</v>
      </c>
      <c r="N14" s="27">
        <f>Breitenbrunn!N14+Donnerskirchen!N14+'Eisenstadt Gesamt'!N14+Großhöflein!N14+Hornstein!N14+Klingenbach!N14+Leithaprodersdorf!N14+Loretto!N14+Mörbisch!N14+Müllendorf!N14+Neufeld!N14+Oggau!N14+Oslip!N14+Purbach!N14+Rust!N14+Schützen!N14+Siegendorf!N14+'St_ Margarethen'!N14+Steinbrunn!N14+Stotzing!N14+Trausdorf!N14+Wimpassing!N14+Wulkaprodersdorf!N14+Zagersdorf!N14+Zillingtal!N14</f>
        <v>53</v>
      </c>
      <c r="O14" s="38">
        <f>SUM(N14/N12)</f>
        <v>0.06036446469248292</v>
      </c>
      <c r="P14" s="22"/>
      <c r="Q14" s="7"/>
      <c r="R14" s="297">
        <v>1540</v>
      </c>
      <c r="S14" s="39">
        <f>SUM(R14/R12)</f>
        <v>0.039576480263157895</v>
      </c>
      <c r="T14" s="7"/>
      <c r="U14" s="40">
        <f>SUM(O14-S14)</f>
        <v>0.020787984429325022</v>
      </c>
    </row>
    <row r="15" spans="1:21" ht="24.75" customHeight="1" thickBot="1" thickTop="1">
      <c r="A15" s="41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41"/>
      <c r="N15" s="7"/>
      <c r="O15" s="7"/>
      <c r="P15" s="7"/>
      <c r="Q15" s="7"/>
      <c r="R15" s="7"/>
      <c r="S15" s="304"/>
      <c r="T15" s="7"/>
      <c r="U15" s="8"/>
    </row>
    <row r="16" spans="1:21" s="273" customFormat="1" ht="49.5" customHeight="1" thickBot="1">
      <c r="A16" s="274" t="s">
        <v>12</v>
      </c>
      <c r="B16" s="275">
        <v>2017</v>
      </c>
      <c r="C16" s="276" t="s">
        <v>6</v>
      </c>
      <c r="D16" s="277" t="s">
        <v>49</v>
      </c>
      <c r="E16" s="278"/>
      <c r="F16" s="279"/>
      <c r="G16" s="23">
        <v>2012</v>
      </c>
      <c r="H16" s="280" t="s">
        <v>6</v>
      </c>
      <c r="I16" s="277" t="s">
        <v>47</v>
      </c>
      <c r="J16" s="279"/>
      <c r="K16" s="281" t="s">
        <v>7</v>
      </c>
      <c r="L16" s="282"/>
      <c r="M16" s="42" t="s">
        <v>13</v>
      </c>
      <c r="N16" s="275">
        <v>2017</v>
      </c>
      <c r="O16" s="280" t="s">
        <v>6</v>
      </c>
      <c r="P16" s="278"/>
      <c r="Q16" s="279"/>
      <c r="R16" s="23">
        <v>2012</v>
      </c>
      <c r="S16" s="280" t="s">
        <v>6</v>
      </c>
      <c r="T16" s="279"/>
      <c r="U16" s="281" t="s">
        <v>7</v>
      </c>
    </row>
    <row r="17" spans="1:21" ht="34.5" customHeight="1" thickBot="1" thickTop="1">
      <c r="A17" s="43" t="s">
        <v>14</v>
      </c>
      <c r="B17" s="44">
        <f>Breitenbrunn!B17+Donnerskirchen!B17+'Eisenstadt Gesamt'!B17+Großhöflein!B17+Hornstein!B17+Klingenbach!B17+Leithaprodersdorf!B17+Loretto!B17+Mörbisch!B17+Müllendorf!B17+Neufeld!B17+Oggau!B17+Oslip!B17+Purbach!B17+Rust!B17+Schützen!B17+Siegendorf!B17+'St_ Margarethen'!B17+Steinbrunn!B17+Stotzing!B17+Trausdorf!B17+Wimpassing!B17+Wulkaprodersdorf!B17+Zagersdorf!B17+Zillingtal!B17</f>
        <v>133</v>
      </c>
      <c r="C17" s="45">
        <f>SUM(B17/B13)</f>
        <v>0.15776986951364175</v>
      </c>
      <c r="D17" s="46">
        <v>0</v>
      </c>
      <c r="E17" s="47"/>
      <c r="F17" s="48"/>
      <c r="G17" s="300">
        <f>Breitenbrunn!G17+Donnerskirchen!G17+'Eisenstadt Gesamt'!G17+Großhöflein!G17+Hornstein!G17+Klingenbach!G17+Leithaprodersdorf!G17+Loretto!G17+Mörbisch!G17+Müllendorf!G17+Neufeld!G17+Oggau!G17+Oslip!G17+Purbach!G17+Rust!G17+Schützen!G17+Siegendorf!G17+'St_ Margarethen'!G17+Steinbrunn!G17+Stotzing!G17+Trausdorf!G17+Wimpassing!G17+Wulkaprodersdorf!G17+Zagersdorf!G17+Zillingtal!G17</f>
        <v>15946</v>
      </c>
      <c r="H17" s="49">
        <f>SUM(G17/G13)</f>
        <v>0.44596711041503523</v>
      </c>
      <c r="I17" s="46">
        <v>0</v>
      </c>
      <c r="J17" s="48"/>
      <c r="K17" s="50">
        <f aca="true" t="shared" si="0" ref="K17:K22">SUM(C17-H17)</f>
        <v>-0.2881972409013935</v>
      </c>
      <c r="L17" s="51"/>
      <c r="M17" s="52"/>
      <c r="N17" s="298">
        <f>Breitenbrunn!N17+Donnerskirchen!N17+'Eisenstadt Gesamt'!N17+Großhöflein!N17+Hornstein!N17+Klingenbach!N17+Leithaprodersdorf!N17+Loretto!N17+Mörbisch!N17+Müllendorf!N17+Neufeld!N17+Oggau!N17+Oslip!N17+Purbach!N17+Rust!N17+Schützen!N17+Siegendorf!N17+'St_ Margarethen'!N17+Steinbrunn!N17+Stotzing!N17+Trausdorf!N17+Wimpassing!N17+Wulkaprodersdorf!N17+Zagersdorf!N17+Zillingtal!N17</f>
        <v>184</v>
      </c>
      <c r="O17" s="45">
        <f>SUM(N17/N13)</f>
        <v>0.22303030303030302</v>
      </c>
      <c r="P17" s="47"/>
      <c r="Q17" s="48"/>
      <c r="R17" s="300">
        <v>17065</v>
      </c>
      <c r="S17" s="49">
        <f>SUM(R17/R13)</f>
        <v>0.45662528095900673</v>
      </c>
      <c r="T17" s="48"/>
      <c r="U17" s="50">
        <f aca="true" t="shared" si="1" ref="U17:U22">SUM(O17-S17)</f>
        <v>-0.2335949779287037</v>
      </c>
    </row>
    <row r="18" spans="1:21" ht="34.5" customHeight="1" thickBot="1">
      <c r="A18" s="53" t="s">
        <v>15</v>
      </c>
      <c r="B18" s="54">
        <f>Breitenbrunn!B18+Donnerskirchen!B18+'Eisenstadt Gesamt'!B18+Großhöflein!B18+Hornstein!B18+Klingenbach!B18+Leithaprodersdorf!B18+Loretto!B18+Mörbisch!B18+Müllendorf!B18+Neufeld!B18+Oggau!B18+Oslip!B18+Purbach!B18+Rust!B18+Schützen!B18+Siegendorf!B18+'St_ Margarethen'!B18+Steinbrunn!B18+Stotzing!B18+Trausdorf!B18+Wimpassing!B18+Wulkaprodersdorf!B18+Zagersdorf!B18+Zillingtal!B18</f>
        <v>710</v>
      </c>
      <c r="C18" s="55">
        <f>SUM(B18/B13)</f>
        <v>0.8422301304863582</v>
      </c>
      <c r="D18" s="56">
        <v>0</v>
      </c>
      <c r="E18" s="57"/>
      <c r="F18" s="58"/>
      <c r="G18" s="300">
        <f>Breitenbrunn!G18+Donnerskirchen!G18+'Eisenstadt Gesamt'!G18+Großhöflein!G18+Hornstein!G18+Klingenbach!G18+Leithaprodersdorf!G18+Loretto!G18+Mörbisch!G18+Müllendorf!G18+Neufeld!G18+Oggau!G18+Oslip!G18+Purbach!G18+Rust!G18+Schützen!G18+Siegendorf!G18+'St_ Margarethen'!G18+Steinbrunn!G18+Stotzing!G18+Trausdorf!G18+Wimpassing!G18+Wulkaprodersdorf!G18+Zagersdorf!G18+Zillingtal!G18</f>
        <v>15457</v>
      </c>
      <c r="H18" s="59">
        <f>SUM(G18/G13)</f>
        <v>0.4322910840138718</v>
      </c>
      <c r="I18" s="56">
        <v>0</v>
      </c>
      <c r="J18" s="58"/>
      <c r="K18" s="60">
        <f t="shared" si="0"/>
        <v>0.4099390464724864</v>
      </c>
      <c r="L18" s="61"/>
      <c r="M18" s="62"/>
      <c r="N18" s="298">
        <f>Breitenbrunn!N18+Donnerskirchen!N18+'Eisenstadt Gesamt'!N18+Großhöflein!N18+Hornstein!N18+Klingenbach!N18+Leithaprodersdorf!N18+Loretto!N18+Mörbisch!N18+Müllendorf!N18+Neufeld!N18+Oggau!N18+Oslip!N18+Purbach!N18+Rust!N18+Schützen!N18+Siegendorf!N18+'St_ Margarethen'!N18+Steinbrunn!N18+Stotzing!N18+Trausdorf!N18+Wimpassing!N18+Wulkaprodersdorf!N18+Zagersdorf!N18+Zillingtal!N18</f>
        <v>641</v>
      </c>
      <c r="O18" s="55">
        <f>SUM(N18/N13)</f>
        <v>0.776969696969697</v>
      </c>
      <c r="P18" s="57"/>
      <c r="Q18" s="58"/>
      <c r="R18" s="300">
        <v>16750</v>
      </c>
      <c r="S18" s="59">
        <f>SUM(R18/R13)</f>
        <v>0.44819651075671624</v>
      </c>
      <c r="T18" s="58"/>
      <c r="U18" s="60">
        <f t="shared" si="1"/>
        <v>0.32877318621298074</v>
      </c>
    </row>
    <row r="19" spans="1:21" ht="34.5" customHeight="1" thickBot="1">
      <c r="A19" s="63" t="s">
        <v>16</v>
      </c>
      <c r="B19" s="64">
        <f>Breitenbrunn!B19+Donnerskirchen!B19+'Eisenstadt Gesamt'!B19+Großhöflein!B19+Hornstein!B19+Klingenbach!B19+Leithaprodersdorf!B19+Loretto!B19+Mörbisch!B19+Müllendorf!B19+Neufeld!B19+Oggau!B19+Oslip!B19+Purbach!B19+Rust!B19+Schützen!B19+Siegendorf!B19+'St_ Margarethen'!B19+Steinbrunn!B19+Stotzing!B19+Trausdorf!B19+Wimpassing!B19+Wulkaprodersdorf!B19+Zagersdorf!B19+Zillingtal!B19</f>
        <v>0</v>
      </c>
      <c r="C19" s="65">
        <f>SUM(B19/B13)</f>
        <v>0</v>
      </c>
      <c r="D19" s="66">
        <v>0</v>
      </c>
      <c r="E19" s="67"/>
      <c r="F19" s="68"/>
      <c r="G19" s="300">
        <f>Breitenbrunn!G19+Donnerskirchen!G19+'Eisenstadt Gesamt'!G19+Großhöflein!G19+Hornstein!G19+Klingenbach!G19+Leithaprodersdorf!G19+Loretto!G19+Mörbisch!G19+Müllendorf!G19+Neufeld!G19+Oggau!G19+Oslip!G19+Purbach!G19+Rust!G19+Schützen!G19+Siegendorf!G19+'St_ Margarethen'!G19+Steinbrunn!G19+Stotzing!G19+Trausdorf!G19+Wimpassing!G19+Wulkaprodersdorf!G19+Zagersdorf!G19+Zillingtal!G19</f>
        <v>1490</v>
      </c>
      <c r="H19" s="69">
        <f>SUM(G19/G13)</f>
        <v>0.04167132788902562</v>
      </c>
      <c r="I19" s="66">
        <v>0</v>
      </c>
      <c r="J19" s="68"/>
      <c r="K19" s="70">
        <f t="shared" si="0"/>
        <v>-0.04167132788902562</v>
      </c>
      <c r="L19" s="71"/>
      <c r="M19" s="72"/>
      <c r="N19" s="298">
        <f>Breitenbrunn!N19+Donnerskirchen!N19+'Eisenstadt Gesamt'!N19+Großhöflein!N19+Hornstein!N19+Klingenbach!N19+Leithaprodersdorf!N19+Loretto!N19+Mörbisch!N19+Müllendorf!N19+Neufeld!N19+Oggau!N19+Oslip!N19+Purbach!N19+Rust!N19+Schützen!N19+Siegendorf!N19+'St_ Margarethen'!N19+Steinbrunn!N19+Stotzing!N19+Trausdorf!N19+Wimpassing!N19+Wulkaprodersdorf!N19+Zagersdorf!N19+Zillingtal!N19</f>
        <v>0</v>
      </c>
      <c r="O19" s="65">
        <f>SUM(N19/N13)</f>
        <v>0</v>
      </c>
      <c r="P19" s="67"/>
      <c r="Q19" s="68"/>
      <c r="R19" s="300">
        <f>Breitenbrunn!R19+Donnerskirchen!R19+'Eisenstadt Gesamt'!R19+Großhöflein!R19+Hornstein!R19+Klingenbach!R19+Leithaprodersdorf!R19+Loretto!R19+Mörbisch!R19+Müllendorf!R19+Neufeld!R19+Oggau!R19+Oslip!R19+Purbach!R19+Rust!R19+Schützen!R19+Siegendorf!R19+'St_ Margarethen'!R19+Steinbrunn!R19+Stotzing!R19+Trausdorf!R19+Wimpassing!R19+Wulkaprodersdorf!R19+Zagersdorf!R19+Zillingtal!R19</f>
        <v>1255</v>
      </c>
      <c r="S19" s="69">
        <f>SUM(R19/R13)</f>
        <v>0.03358129080595098</v>
      </c>
      <c r="T19" s="68"/>
      <c r="U19" s="70">
        <f t="shared" si="1"/>
        <v>-0.03358129080595098</v>
      </c>
    </row>
    <row r="20" spans="1:21" ht="34.5" customHeight="1" thickBot="1">
      <c r="A20" s="73" t="s">
        <v>17</v>
      </c>
      <c r="B20" s="74">
        <f>Breitenbrunn!B20+Donnerskirchen!B20+'Eisenstadt Gesamt'!B20+Großhöflein!B20+Hornstein!B20+Klingenbach!B20+Leithaprodersdorf!B20+Loretto!B20+Mörbisch!B20+Müllendorf!B20+Neufeld!B20+Oggau!B20+Oslip!B20+Purbach!B20+Rust!B20+Schützen!B20+Siegendorf!B20+'St_ Margarethen'!B20+Steinbrunn!B20+Stotzing!B20+Trausdorf!B20+Wimpassing!B20+Wulkaprodersdorf!B20+Zagersdorf!B20+Zillingtal!B20</f>
        <v>0</v>
      </c>
      <c r="C20" s="75">
        <f>SUM(B20/B13)</f>
        <v>0</v>
      </c>
      <c r="D20" s="76">
        <v>0</v>
      </c>
      <c r="E20" s="77"/>
      <c r="F20" s="78"/>
      <c r="G20" s="300">
        <f>Breitenbrunn!G20+Donnerskirchen!G20+'Eisenstadt Gesamt'!G20+Großhöflein!G20+Hornstein!G20+Klingenbach!G20+Leithaprodersdorf!G20+Loretto!G20+Mörbisch!G20+Müllendorf!G20+Neufeld!G20+Oggau!G20+Oslip!G20+Purbach!G20+Rust!G20+Schützen!G20+Siegendorf!G20+'St_ Margarethen'!G20+Steinbrunn!G20+Stotzing!G20+Trausdorf!G20+Wimpassing!G20+Wulkaprodersdorf!G20+Zagersdorf!G20+Zillingtal!G20</f>
        <v>1068</v>
      </c>
      <c r="H20" s="79">
        <f>SUM(G20/G13)</f>
        <v>0.029869112876160644</v>
      </c>
      <c r="I20" s="76">
        <v>0</v>
      </c>
      <c r="J20" s="78"/>
      <c r="K20" s="80">
        <f t="shared" si="0"/>
        <v>-0.029869112876160644</v>
      </c>
      <c r="L20" s="81"/>
      <c r="M20" s="82"/>
      <c r="N20" s="298">
        <f>Breitenbrunn!N20+Donnerskirchen!N20+'Eisenstadt Gesamt'!N20+Großhöflein!N20+Hornstein!N20+Klingenbach!N20+Leithaprodersdorf!N20+Loretto!N20+Mörbisch!N20+Müllendorf!N20+Neufeld!N20+Oggau!N20+Oslip!N20+Purbach!N20+Rust!N20+Schützen!N20+Siegendorf!N20+'St_ Margarethen'!N20+Steinbrunn!N20+Stotzing!N20+Trausdorf!N20+Wimpassing!N20+Wulkaprodersdorf!N20+Zagersdorf!N20+Zillingtal!N20</f>
        <v>0</v>
      </c>
      <c r="O20" s="75">
        <f>SUM(N20/N13)</f>
        <v>0</v>
      </c>
      <c r="P20" s="77"/>
      <c r="Q20" s="78"/>
      <c r="R20" s="300">
        <f>Breitenbrunn!R20+Donnerskirchen!R20+'Eisenstadt Gesamt'!R20+Großhöflein!R20+Hornstein!R20+Klingenbach!R20+Leithaprodersdorf!R20+Loretto!R20+Mörbisch!R20+Müllendorf!R20+Neufeld!R20+Oggau!R20+Oslip!R20+Purbach!R20+Rust!R20+Schützen!R20+Siegendorf!R20+'St_ Margarethen'!R20+Steinbrunn!R20+Stotzing!R20+Trausdorf!R20+Wimpassing!R20+Wulkaprodersdorf!R20+Zagersdorf!R20+Zillingtal!R20</f>
        <v>726</v>
      </c>
      <c r="S20" s="79">
        <f>SUM(R20/R13)</f>
        <v>0.019426308466231404</v>
      </c>
      <c r="T20" s="78"/>
      <c r="U20" s="80">
        <f t="shared" si="1"/>
        <v>-0.019426308466231404</v>
      </c>
    </row>
    <row r="21" spans="1:21" ht="34.5" customHeight="1" thickBot="1">
      <c r="A21" s="83" t="s">
        <v>50</v>
      </c>
      <c r="B21" s="84">
        <f>Breitenbrunn!B21+Donnerskirchen!B21+'Eisenstadt Gesamt'!B21+Großhöflein!B21+Hornstein!B21+Klingenbach!B21+Leithaprodersdorf!B21+Loretto!B21+Mörbisch!B21+Müllendorf!B21+Neufeld!B21+Oggau!B21+Oslip!B21+Purbach!B21+Rust!B21+Schützen!B21+Siegendorf!B21+'St_ Margarethen'!B21+Steinbrunn!B21+Stotzing!B21+Trausdorf!B21+Wimpassing!B21+Wulkaprodersdorf!B21+Zagersdorf!B21+Zillingtal!B21</f>
        <v>0</v>
      </c>
      <c r="C21" s="85">
        <f>SUM(B21/B13)</f>
        <v>0</v>
      </c>
      <c r="D21" s="86">
        <v>0</v>
      </c>
      <c r="E21" s="87"/>
      <c r="F21" s="88"/>
      <c r="G21" s="300">
        <f>Breitenbrunn!G21+Donnerskirchen!G21+'Eisenstadt Gesamt'!G21+Großhöflein!G21+Hornstein!G21+Klingenbach!G21+Leithaprodersdorf!G21+Loretto!G21+Mörbisch!G21+Müllendorf!G21+Neufeld!G21+Oggau!G21+Oslip!G21+Purbach!G21+Rust!G21+Schützen!G21+Siegendorf!G21+'St_ Margarethen'!G21+Steinbrunn!G21+Stotzing!G21+Trausdorf!G21+Wimpassing!G21+Wulkaprodersdorf!G21+Zagersdorf!G21+Zillingtal!G21</f>
        <v>0</v>
      </c>
      <c r="H21" s="89">
        <f>SUM(G21/G13)</f>
        <v>0</v>
      </c>
      <c r="I21" s="86">
        <v>0</v>
      </c>
      <c r="J21" s="88"/>
      <c r="K21" s="90">
        <f t="shared" si="0"/>
        <v>0</v>
      </c>
      <c r="L21" s="91"/>
      <c r="M21" s="92"/>
      <c r="N21" s="298">
        <f>Breitenbrunn!N21+Donnerskirchen!N21+'Eisenstadt Gesamt'!N21+Großhöflein!N21+Hornstein!N21+Klingenbach!N21+Leithaprodersdorf!N21+Loretto!N21+Mörbisch!N21+Müllendorf!N21+Neufeld!N21+Oggau!N21+Oslip!N21+Purbach!N21+Rust!N21+Schützen!N21+Siegendorf!N21+'St_ Margarethen'!N21+Steinbrunn!N21+Stotzing!N21+Trausdorf!N21+Wimpassing!N21+Wulkaprodersdorf!N21+Zagersdorf!N21+Zillingtal!N21</f>
        <v>0</v>
      </c>
      <c r="O21" s="85">
        <f>SUM(N21/N13)</f>
        <v>0</v>
      </c>
      <c r="P21" s="87"/>
      <c r="Q21" s="88"/>
      <c r="R21" s="300">
        <v>618</v>
      </c>
      <c r="S21" s="89">
        <f>SUM(R21/R13)</f>
        <v>0.016536444396874666</v>
      </c>
      <c r="T21" s="88"/>
      <c r="U21" s="90">
        <f t="shared" si="1"/>
        <v>-0.016536444396874666</v>
      </c>
    </row>
    <row r="22" spans="1:21" ht="34.5" customHeight="1" thickBot="1">
      <c r="A22" s="93" t="s">
        <v>50</v>
      </c>
      <c r="B22" s="94">
        <f>Breitenbrunn!B22+Donnerskirchen!B24+'Eisenstadt Gesamt'!B22+Großhöflein!B22+Hornstein!B22+Klingenbach!B22+Leithaprodersdorf!B22+Loretto!B22+Mörbisch!B22+Müllendorf!B22+Neufeld!B22+Oggau!B22+Oslip!B22+Purbach!B22+Rust!B22+Schützen!B22+Siegendorf!B22+'St_ Margarethen'!B22+Steinbrunn!B22+Stotzing!B22+Trausdorf!B22+Wimpassing!B22+Wulkaprodersdorf!B22+Zagersdorf!B22+Zillingtal!B22</f>
        <v>0</v>
      </c>
      <c r="C22" s="95">
        <f>SUM(B22/B13)</f>
        <v>0</v>
      </c>
      <c r="D22" s="96">
        <v>0</v>
      </c>
      <c r="E22" s="57"/>
      <c r="F22" s="58"/>
      <c r="G22" s="300">
        <f>Breitenbrunn!G22+Donnerskirchen!G22+'Eisenstadt Gesamt'!G22+Großhöflein!G22+Hornstein!G22+Klingenbach!G22+Leithaprodersdorf!G22+Loretto!G22+Mörbisch!G22+Müllendorf!G22+Neufeld!G22+Oggau!G22+Oslip!G22+Purbach!G22+Rust!G22+Schützen!G22+Siegendorf!G22+'St_ Margarethen'!G22+Steinbrunn!G22+Stotzing!G22+Trausdorf!G22+Wimpassing!G22+Wulkaprodersdorf!G22+Zagersdorf!G22+Zillingtal!G22</f>
        <v>1795</v>
      </c>
      <c r="H22" s="97">
        <f>SUM(G22/G13)</f>
        <v>0.0502013648059067</v>
      </c>
      <c r="I22" s="96">
        <v>0</v>
      </c>
      <c r="J22" s="58"/>
      <c r="K22" s="98">
        <f t="shared" si="0"/>
        <v>-0.0502013648059067</v>
      </c>
      <c r="L22" s="61"/>
      <c r="M22" s="99"/>
      <c r="N22" s="37">
        <f>Breitenbrunn!N22+Donnerskirchen!N24+'Eisenstadt Gesamt'!N22+Großhöflein!N22+Hornstein!N22+Klingenbach!N22+Leithaprodersdorf!N22+Loretto!N22+Mörbisch!N22+Müllendorf!N22+Neufeld!N22+Oggau!N22+Oslip!N22+Purbach!N22+Rust!N22+Schützen!N22+Siegendorf!N22+'St_ Margarethen'!N22+Steinbrunn!N22+Stotzing!N22+Trausdorf!N22+Wimpassing!N22+Wulkaprodersdorf!N22+Zagersdorf!N22+Zillingtal!N22</f>
        <v>0</v>
      </c>
      <c r="O22" s="95">
        <f>SUM(N22/N13)</f>
        <v>0</v>
      </c>
      <c r="P22" s="57"/>
      <c r="Q22" s="58"/>
      <c r="R22" s="300">
        <v>1020</v>
      </c>
      <c r="S22" s="97">
        <f>SUM(R22/R13)</f>
        <v>0.027293160655035856</v>
      </c>
      <c r="T22" s="58"/>
      <c r="U22" s="98">
        <f t="shared" si="1"/>
        <v>-0.027293160655035856</v>
      </c>
    </row>
    <row r="23" spans="1:21" ht="12.75">
      <c r="A23" s="1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1"/>
      <c r="N23" s="7"/>
      <c r="O23" s="7"/>
      <c r="P23" s="7"/>
      <c r="Q23" s="7"/>
      <c r="R23" s="7"/>
      <c r="S23" s="7"/>
      <c r="T23" s="7"/>
      <c r="U23" s="8"/>
    </row>
    <row r="24" spans="1:21" ht="31.5" customHeight="1">
      <c r="A24" s="100" t="s">
        <v>18</v>
      </c>
      <c r="B24" s="101"/>
      <c r="C24" s="102">
        <f>SUM(C17:C22)</f>
        <v>1</v>
      </c>
      <c r="D24" s="102"/>
      <c r="E24" s="101"/>
      <c r="F24" s="101"/>
      <c r="G24" s="101"/>
      <c r="H24" s="103">
        <f>SUM(H17:H22)</f>
        <v>1</v>
      </c>
      <c r="I24" s="104"/>
      <c r="J24" s="105"/>
      <c r="K24" s="106"/>
      <c r="L24" s="105"/>
      <c r="M24" s="107" t="s">
        <v>18</v>
      </c>
      <c r="N24" s="108"/>
      <c r="O24" s="109">
        <f>SUM(O17:O22)</f>
        <v>1</v>
      </c>
      <c r="P24" s="108"/>
      <c r="Q24" s="108"/>
      <c r="R24" s="305">
        <f>SUM(R17:R23)</f>
        <v>37434</v>
      </c>
      <c r="S24" s="270">
        <f>SUM(S17:S23)</f>
        <v>1.001658996039816</v>
      </c>
      <c r="T24" s="105"/>
      <c r="U24" s="106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R19" sqref="R19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0.7109375" style="0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0.00390625" style="0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26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1007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1007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909</v>
      </c>
      <c r="H12" s="258">
        <f>SUM(G12/G11)</f>
        <v>0.9026812313803376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909</v>
      </c>
      <c r="S12" s="258">
        <f>SUM(R12/R11)</f>
        <v>0.9026812313803376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832</v>
      </c>
      <c r="H13" s="258">
        <f>SUM(G13/G12)</f>
        <v>0.9152915291529153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890</v>
      </c>
      <c r="S13" s="258">
        <f>SUM(R13/R12)</f>
        <v>0.9790979097909791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77</v>
      </c>
      <c r="H14" s="259">
        <f>SUM(G14/G12)</f>
        <v>0.0847084708470847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19</v>
      </c>
      <c r="S14" s="259">
        <f>SUM(R14/R12)</f>
        <v>0.020902090209020903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92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529</v>
      </c>
      <c r="H17" s="164">
        <f>SUM(G17/G13)</f>
        <v>0.6358173076923077</v>
      </c>
      <c r="I17" s="165">
        <v>12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604</v>
      </c>
      <c r="S17" s="164">
        <f>SUM(R17/R13)</f>
        <v>0.6786516853932584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303</v>
      </c>
      <c r="H18" s="176">
        <f>SUM(G18/G13)</f>
        <v>0.3641826923076923</v>
      </c>
      <c r="I18" s="177">
        <v>7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286</v>
      </c>
      <c r="S18" s="176">
        <f>SUM(R18/R13)</f>
        <v>0.32134831460674157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262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65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view="pageBreakPreview" zoomScale="85" zoomScaleNormal="50" zoomScaleSheetLayoutView="85" zoomScalePageLayoutView="0" workbookViewId="0" topLeftCell="A1">
      <selection activeCell="N15" sqref="N15"/>
    </sheetView>
  </sheetViews>
  <sheetFormatPr defaultColWidth="11.421875" defaultRowHeight="12.75"/>
  <cols>
    <col min="1" max="1" width="18.00390625" style="315" customWidth="1"/>
    <col min="2" max="2" width="13.140625" style="315" customWidth="1"/>
    <col min="3" max="3" width="12.8515625" style="315" customWidth="1"/>
    <col min="4" max="4" width="8.421875" style="315" customWidth="1"/>
    <col min="5" max="5" width="2.140625" style="315" customWidth="1"/>
    <col min="6" max="6" width="1.8515625" style="315" customWidth="1"/>
    <col min="7" max="7" width="10.00390625" style="315" customWidth="1"/>
    <col min="8" max="8" width="10.7109375" style="315" customWidth="1"/>
    <col min="9" max="9" width="8.421875" style="315" customWidth="1"/>
    <col min="10" max="10" width="1.8515625" style="315" customWidth="1"/>
    <col min="11" max="11" width="12.421875" style="315" customWidth="1"/>
    <col min="12" max="12" width="4.28125" style="315" customWidth="1"/>
    <col min="13" max="13" width="27.421875" style="315" customWidth="1"/>
    <col min="14" max="14" width="12.28125" style="315" customWidth="1"/>
    <col min="15" max="15" width="10.57421875" style="315" customWidth="1"/>
    <col min="16" max="16" width="2.140625" style="315" customWidth="1"/>
    <col min="17" max="17" width="2.57421875" style="315" customWidth="1"/>
    <col min="18" max="18" width="9.28125" style="315" customWidth="1"/>
    <col min="19" max="19" width="10.00390625" style="315" customWidth="1"/>
    <col min="20" max="20" width="1.8515625" style="315" customWidth="1"/>
    <col min="21" max="21" width="12.140625" style="315" customWidth="1"/>
    <col min="22" max="16384" width="11.421875" style="315" customWidth="1"/>
  </cols>
  <sheetData>
    <row r="1" spans="1:21" s="306" customFormat="1" ht="41.25">
      <c r="A1" s="453" t="s">
        <v>53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307"/>
      <c r="B2" s="308" t="s">
        <v>0</v>
      </c>
      <c r="C2" s="309"/>
      <c r="D2" s="310" t="s">
        <v>19</v>
      </c>
      <c r="E2" s="311"/>
      <c r="F2" s="311"/>
      <c r="G2" s="311"/>
      <c r="H2" s="311"/>
      <c r="I2" s="311"/>
      <c r="J2" s="311"/>
      <c r="K2" s="312"/>
      <c r="L2" s="313"/>
      <c r="M2" s="313"/>
      <c r="N2" s="313"/>
      <c r="O2" s="313"/>
      <c r="P2" s="313"/>
      <c r="Q2" s="313"/>
      <c r="R2" s="313"/>
      <c r="S2" s="313"/>
      <c r="T2" s="313"/>
      <c r="U2" s="314"/>
    </row>
    <row r="3" spans="1:21" ht="12.75">
      <c r="A3" s="307"/>
      <c r="B3" s="316"/>
      <c r="C3" s="313"/>
      <c r="D3" s="317"/>
      <c r="E3" s="317"/>
      <c r="F3" s="317"/>
      <c r="G3" s="317"/>
      <c r="H3" s="313"/>
      <c r="I3" s="313"/>
      <c r="J3" s="313"/>
      <c r="K3" s="318"/>
      <c r="L3" s="313"/>
      <c r="M3" s="313"/>
      <c r="N3" s="313"/>
      <c r="O3" s="313"/>
      <c r="P3" s="313"/>
      <c r="Q3" s="313"/>
      <c r="R3" s="313"/>
      <c r="S3" s="313"/>
      <c r="T3" s="313"/>
      <c r="U3" s="314"/>
    </row>
    <row r="4" spans="1:21" ht="18">
      <c r="A4" s="307"/>
      <c r="B4" s="319" t="s">
        <v>2</v>
      </c>
      <c r="C4" s="313"/>
      <c r="D4" s="461" t="s">
        <v>27</v>
      </c>
      <c r="E4" s="461"/>
      <c r="F4" s="461"/>
      <c r="G4" s="461"/>
      <c r="H4" s="461"/>
      <c r="I4" s="461"/>
      <c r="J4" s="461"/>
      <c r="K4" s="461"/>
      <c r="L4" s="313"/>
      <c r="M4" s="313"/>
      <c r="N4" s="313"/>
      <c r="O4" s="313"/>
      <c r="P4" s="313"/>
      <c r="Q4" s="313"/>
      <c r="R4" s="313"/>
      <c r="S4" s="313"/>
      <c r="T4" s="313"/>
      <c r="U4" s="314"/>
    </row>
    <row r="5" spans="1:21" ht="12.75">
      <c r="A5" s="307"/>
      <c r="B5" s="316"/>
      <c r="C5" s="313"/>
      <c r="D5" s="317"/>
      <c r="E5" s="317"/>
      <c r="F5" s="317"/>
      <c r="G5" s="317"/>
      <c r="H5" s="313"/>
      <c r="I5" s="313"/>
      <c r="J5" s="313"/>
      <c r="K5" s="318"/>
      <c r="L5" s="313"/>
      <c r="M5" s="313"/>
      <c r="N5" s="313"/>
      <c r="O5" s="313"/>
      <c r="P5" s="313"/>
      <c r="Q5" s="313"/>
      <c r="R5" s="313"/>
      <c r="S5" s="313"/>
      <c r="T5" s="313"/>
      <c r="U5" s="314"/>
    </row>
    <row r="6" spans="1:21" ht="18.75">
      <c r="A6" s="307"/>
      <c r="B6" s="320" t="s">
        <v>3</v>
      </c>
      <c r="C6" s="321"/>
      <c r="D6" s="462"/>
      <c r="E6" s="462"/>
      <c r="F6" s="462"/>
      <c r="G6" s="462"/>
      <c r="H6" s="462"/>
      <c r="I6" s="462"/>
      <c r="J6" s="462"/>
      <c r="K6" s="462"/>
      <c r="L6" s="313"/>
      <c r="M6" s="313"/>
      <c r="N6" s="313"/>
      <c r="O6" s="313"/>
      <c r="P6" s="313"/>
      <c r="Q6" s="313"/>
      <c r="R6" s="313"/>
      <c r="S6" s="313"/>
      <c r="T6" s="313"/>
      <c r="U6" s="314"/>
    </row>
    <row r="7" spans="1:21" ht="18.75">
      <c r="A7" s="307"/>
      <c r="B7" s="322"/>
      <c r="C7" s="313"/>
      <c r="D7" s="323"/>
      <c r="E7" s="317"/>
      <c r="F7" s="317"/>
      <c r="G7" s="317"/>
      <c r="H7" s="317"/>
      <c r="I7" s="317"/>
      <c r="J7" s="317"/>
      <c r="K7" s="317"/>
      <c r="L7" s="313"/>
      <c r="M7" s="313"/>
      <c r="N7" s="313"/>
      <c r="O7" s="313"/>
      <c r="P7" s="313"/>
      <c r="Q7" s="313"/>
      <c r="R7" s="313"/>
      <c r="S7" s="313"/>
      <c r="T7" s="313"/>
      <c r="U7" s="314"/>
    </row>
    <row r="8" spans="1:21" s="325" customFormat="1" ht="26.25">
      <c r="A8" s="463" t="s">
        <v>4</v>
      </c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324"/>
      <c r="M8" s="464" t="s">
        <v>5</v>
      </c>
      <c r="N8" s="464"/>
      <c r="O8" s="464"/>
      <c r="P8" s="464"/>
      <c r="Q8" s="464"/>
      <c r="R8" s="464"/>
      <c r="S8" s="464"/>
      <c r="T8" s="464"/>
      <c r="U8" s="464"/>
    </row>
    <row r="9" spans="1:21" ht="15.75" customHeight="1">
      <c r="A9" s="326"/>
      <c r="B9" s="327"/>
      <c r="C9" s="327"/>
      <c r="D9" s="327"/>
      <c r="E9" s="327"/>
      <c r="F9" s="327"/>
      <c r="G9" s="327"/>
      <c r="H9" s="327"/>
      <c r="I9" s="327"/>
      <c r="J9" s="327"/>
      <c r="K9" s="328"/>
      <c r="L9" s="313"/>
      <c r="M9" s="326"/>
      <c r="N9" s="327"/>
      <c r="O9" s="327"/>
      <c r="P9" s="327"/>
      <c r="Q9" s="327"/>
      <c r="R9" s="327"/>
      <c r="S9" s="327"/>
      <c r="T9" s="327"/>
      <c r="U9" s="328"/>
    </row>
    <row r="10" spans="1:21" ht="27.75">
      <c r="A10" s="307"/>
      <c r="B10" s="329">
        <v>2022</v>
      </c>
      <c r="C10" s="330" t="s">
        <v>6</v>
      </c>
      <c r="D10" s="313"/>
      <c r="E10" s="331"/>
      <c r="F10" s="313"/>
      <c r="G10" s="332">
        <v>2017</v>
      </c>
      <c r="H10" s="333" t="s">
        <v>6</v>
      </c>
      <c r="I10" s="313"/>
      <c r="J10" s="313"/>
      <c r="K10" s="334" t="s">
        <v>7</v>
      </c>
      <c r="L10" s="313"/>
      <c r="M10" s="307"/>
      <c r="N10" s="329">
        <v>2022</v>
      </c>
      <c r="O10" s="330" t="s">
        <v>6</v>
      </c>
      <c r="P10" s="331"/>
      <c r="Q10" s="313"/>
      <c r="R10" s="332">
        <v>2017</v>
      </c>
      <c r="S10" s="333" t="s">
        <v>6</v>
      </c>
      <c r="T10" s="313"/>
      <c r="U10" s="334" t="s">
        <v>7</v>
      </c>
    </row>
    <row r="11" spans="1:21" ht="30" customHeight="1">
      <c r="A11" s="137" t="s">
        <v>8</v>
      </c>
      <c r="B11" s="335">
        <v>1087</v>
      </c>
      <c r="C11" s="336"/>
      <c r="D11" s="313"/>
      <c r="E11" s="331"/>
      <c r="F11" s="313"/>
      <c r="G11" s="337">
        <v>1021</v>
      </c>
      <c r="H11" s="338"/>
      <c r="I11" s="313"/>
      <c r="J11" s="313"/>
      <c r="K11" s="339"/>
      <c r="L11" s="340"/>
      <c r="M11" s="341" t="s">
        <v>8</v>
      </c>
      <c r="N11" s="342">
        <v>1087</v>
      </c>
      <c r="O11" s="336"/>
      <c r="P11" s="331"/>
      <c r="Q11" s="313"/>
      <c r="R11" s="343">
        <v>1021</v>
      </c>
      <c r="S11" s="338"/>
      <c r="T11" s="313"/>
      <c r="U11" s="339"/>
    </row>
    <row r="12" spans="1:21" ht="30" customHeight="1">
      <c r="A12" s="344" t="s">
        <v>9</v>
      </c>
      <c r="B12" s="345">
        <v>878</v>
      </c>
      <c r="C12" s="346">
        <f>SUM(B12/B11)</f>
        <v>0.8077276908923643</v>
      </c>
      <c r="D12" s="313"/>
      <c r="E12" s="331"/>
      <c r="F12" s="313"/>
      <c r="G12" s="347">
        <v>879</v>
      </c>
      <c r="H12" s="348">
        <f>SUM(G12/G11)</f>
        <v>0.8609206660137121</v>
      </c>
      <c r="I12" s="313"/>
      <c r="J12" s="313"/>
      <c r="K12" s="339">
        <f>SUM(C12-H12)</f>
        <v>-0.053192975121347796</v>
      </c>
      <c r="L12" s="340"/>
      <c r="M12" s="344" t="s">
        <v>9</v>
      </c>
      <c r="N12" s="345">
        <v>878</v>
      </c>
      <c r="O12" s="346">
        <f>SUM(N12/N11)</f>
        <v>0.8077276908923643</v>
      </c>
      <c r="P12" s="331"/>
      <c r="Q12" s="313"/>
      <c r="R12" s="347">
        <v>879</v>
      </c>
      <c r="S12" s="348">
        <f>SUM(R12/R11)</f>
        <v>0.8609206660137121</v>
      </c>
      <c r="T12" s="313"/>
      <c r="U12" s="339">
        <f>SUM(O12-S12)</f>
        <v>-0.053192975121347796</v>
      </c>
    </row>
    <row r="13" spans="1:21" ht="30" customHeight="1">
      <c r="A13" s="344" t="s">
        <v>10</v>
      </c>
      <c r="B13" s="345">
        <v>843</v>
      </c>
      <c r="C13" s="346">
        <f>SUM(B13/B12)</f>
        <v>0.9601366742596811</v>
      </c>
      <c r="D13" s="313"/>
      <c r="E13" s="331"/>
      <c r="F13" s="313"/>
      <c r="G13" s="347">
        <v>831</v>
      </c>
      <c r="H13" s="348">
        <f>SUM(G13/G12)</f>
        <v>0.9453924914675768</v>
      </c>
      <c r="I13" s="313"/>
      <c r="J13" s="313"/>
      <c r="K13" s="339">
        <f>SUM(C13-H13)</f>
        <v>0.014744182792104321</v>
      </c>
      <c r="L13" s="340"/>
      <c r="M13" s="344" t="s">
        <v>10</v>
      </c>
      <c r="N13" s="345">
        <v>825</v>
      </c>
      <c r="O13" s="346">
        <f>SUM(N13/N12)</f>
        <v>0.9396355353075171</v>
      </c>
      <c r="P13" s="331"/>
      <c r="Q13" s="313"/>
      <c r="R13" s="347">
        <v>841</v>
      </c>
      <c r="S13" s="348">
        <f>SUM(R13/R12)</f>
        <v>0.9567690557451649</v>
      </c>
      <c r="T13" s="313"/>
      <c r="U13" s="339">
        <f>SUM(O13-S13)</f>
        <v>-0.01713352043764782</v>
      </c>
    </row>
    <row r="14" spans="1:21" ht="30" customHeight="1">
      <c r="A14" s="349" t="s">
        <v>11</v>
      </c>
      <c r="B14" s="350">
        <v>35</v>
      </c>
      <c r="C14" s="351">
        <f>SUM(B14/B12)</f>
        <v>0.03986332574031891</v>
      </c>
      <c r="D14" s="313"/>
      <c r="E14" s="331"/>
      <c r="F14" s="313"/>
      <c r="G14" s="352">
        <v>48</v>
      </c>
      <c r="H14" s="353">
        <f>SUM(G14/G12)</f>
        <v>0.05460750853242321</v>
      </c>
      <c r="I14" s="313"/>
      <c r="J14" s="313"/>
      <c r="K14" s="354">
        <f>SUM(C14-H14)</f>
        <v>-0.0147441827921043</v>
      </c>
      <c r="L14" s="340"/>
      <c r="M14" s="349" t="s">
        <v>11</v>
      </c>
      <c r="N14" s="350">
        <v>53</v>
      </c>
      <c r="O14" s="351">
        <f>SUM(N14/N12)</f>
        <v>0.06036446469248292</v>
      </c>
      <c r="P14" s="331"/>
      <c r="Q14" s="313"/>
      <c r="R14" s="352">
        <v>38</v>
      </c>
      <c r="S14" s="353">
        <f>SUM(R14/R12)</f>
        <v>0.04323094425483504</v>
      </c>
      <c r="T14" s="313"/>
      <c r="U14" s="354">
        <f>SUM(O14-S14)</f>
        <v>0.017133520437647876</v>
      </c>
    </row>
    <row r="15" spans="1:21" ht="24.75" customHeight="1" thickBot="1" thickTop="1">
      <c r="A15" s="355"/>
      <c r="B15" s="313"/>
      <c r="C15" s="313"/>
      <c r="D15" s="313"/>
      <c r="E15" s="313"/>
      <c r="F15" s="313"/>
      <c r="G15" s="313"/>
      <c r="H15" s="313"/>
      <c r="I15" s="313"/>
      <c r="J15" s="313"/>
      <c r="K15" s="314"/>
      <c r="L15" s="313"/>
      <c r="M15" s="355"/>
      <c r="N15" s="313"/>
      <c r="O15" s="313"/>
      <c r="P15" s="313"/>
      <c r="Q15" s="313"/>
      <c r="R15" s="313"/>
      <c r="S15" s="313"/>
      <c r="T15" s="313"/>
      <c r="U15" s="314"/>
    </row>
    <row r="16" spans="1:21" s="367" customFormat="1" ht="49.5" customHeight="1" thickBot="1">
      <c r="A16" s="356" t="s">
        <v>12</v>
      </c>
      <c r="B16" s="357">
        <v>2022</v>
      </c>
      <c r="C16" s="358" t="s">
        <v>6</v>
      </c>
      <c r="D16" s="359" t="s">
        <v>49</v>
      </c>
      <c r="E16" s="360"/>
      <c r="F16" s="361"/>
      <c r="G16" s="332">
        <v>2017</v>
      </c>
      <c r="H16" s="362" t="s">
        <v>6</v>
      </c>
      <c r="I16" s="363" t="s">
        <v>47</v>
      </c>
      <c r="J16" s="361"/>
      <c r="K16" s="364" t="s">
        <v>7</v>
      </c>
      <c r="L16" s="365"/>
      <c r="M16" s="366" t="s">
        <v>13</v>
      </c>
      <c r="N16" s="357">
        <v>2022</v>
      </c>
      <c r="O16" s="362" t="s">
        <v>6</v>
      </c>
      <c r="P16" s="360"/>
      <c r="Q16" s="361"/>
      <c r="R16" s="332">
        <v>2017</v>
      </c>
      <c r="S16" s="362" t="s">
        <v>6</v>
      </c>
      <c r="T16" s="361"/>
      <c r="U16" s="364" t="s">
        <v>7</v>
      </c>
    </row>
    <row r="17" spans="1:21" ht="34.5" customHeight="1" thickTop="1">
      <c r="A17" s="368" t="s">
        <v>14</v>
      </c>
      <c r="B17" s="369">
        <v>133</v>
      </c>
      <c r="C17" s="370">
        <f>SUM(B17/B13)</f>
        <v>0.15776986951364175</v>
      </c>
      <c r="D17" s="371">
        <v>3</v>
      </c>
      <c r="E17" s="372"/>
      <c r="F17" s="373"/>
      <c r="G17" s="374">
        <v>121</v>
      </c>
      <c r="H17" s="375">
        <f>SUM(G17/G13)</f>
        <v>0.14560770156438027</v>
      </c>
      <c r="I17" s="371">
        <v>3</v>
      </c>
      <c r="J17" s="373"/>
      <c r="K17" s="376">
        <f aca="true" t="shared" si="0" ref="K17:K22">SUM(C17-H17)</f>
        <v>0.012162167949261476</v>
      </c>
      <c r="L17" s="377"/>
      <c r="M17" s="444" t="s">
        <v>55</v>
      </c>
      <c r="N17" s="445">
        <v>184</v>
      </c>
      <c r="O17" s="446">
        <f>SUM(N17/N13)</f>
        <v>0.22303030303030302</v>
      </c>
      <c r="P17" s="372"/>
      <c r="Q17" s="373"/>
      <c r="R17" s="374">
        <v>134</v>
      </c>
      <c r="S17" s="375">
        <f>SUM(R17/R13)</f>
        <v>0.15933412604042807</v>
      </c>
      <c r="T17" s="373"/>
      <c r="U17" s="376">
        <f aca="true" t="shared" si="1" ref="U17:U22">SUM(O17-S17)</f>
        <v>0.06369617698987495</v>
      </c>
    </row>
    <row r="18" spans="1:21" ht="34.5" customHeight="1">
      <c r="A18" s="378" t="s">
        <v>15</v>
      </c>
      <c r="B18" s="379">
        <v>710</v>
      </c>
      <c r="C18" s="380">
        <f>SUM(B18/B13)</f>
        <v>0.8422301304863582</v>
      </c>
      <c r="D18" s="381">
        <v>16</v>
      </c>
      <c r="E18" s="382"/>
      <c r="F18" s="383"/>
      <c r="G18" s="384">
        <v>638</v>
      </c>
      <c r="H18" s="385">
        <f>SUM(G18/G13)</f>
        <v>0.7677496991576414</v>
      </c>
      <c r="I18" s="381">
        <v>15</v>
      </c>
      <c r="J18" s="383"/>
      <c r="K18" s="386">
        <f t="shared" si="0"/>
        <v>0.07448043132871685</v>
      </c>
      <c r="L18" s="387"/>
      <c r="M18" s="447" t="s">
        <v>54</v>
      </c>
      <c r="N18" s="388">
        <v>641</v>
      </c>
      <c r="O18" s="380">
        <f>SUM(N18/N13)</f>
        <v>0.776969696969697</v>
      </c>
      <c r="P18" s="382"/>
      <c r="Q18" s="383"/>
      <c r="R18" s="384">
        <v>615</v>
      </c>
      <c r="S18" s="385">
        <f>SUM(R18/R13)</f>
        <v>0.7312722948870393</v>
      </c>
      <c r="T18" s="383"/>
      <c r="U18" s="386">
        <f t="shared" si="1"/>
        <v>0.04569740208265771</v>
      </c>
    </row>
    <row r="19" spans="1:21" ht="34.5" customHeight="1">
      <c r="A19" s="389" t="s">
        <v>52</v>
      </c>
      <c r="B19" s="390"/>
      <c r="C19" s="391">
        <f>SUM(B19/B13)</f>
        <v>0</v>
      </c>
      <c r="D19" s="392">
        <v>0</v>
      </c>
      <c r="E19" s="393"/>
      <c r="F19" s="394"/>
      <c r="G19" s="395">
        <v>72</v>
      </c>
      <c r="H19" s="396">
        <f>SUM(G19/G13)</f>
        <v>0.08664259927797834</v>
      </c>
      <c r="I19" s="392">
        <v>1</v>
      </c>
      <c r="J19" s="394"/>
      <c r="K19" s="397">
        <f t="shared" si="0"/>
        <v>-0.08664259927797834</v>
      </c>
      <c r="L19" s="398"/>
      <c r="M19" s="399"/>
      <c r="N19" s="400"/>
      <c r="O19" s="391">
        <f>SUM(N19/N13)</f>
        <v>0</v>
      </c>
      <c r="P19" s="393"/>
      <c r="Q19" s="394"/>
      <c r="R19" s="395">
        <v>92</v>
      </c>
      <c r="S19" s="396">
        <f>SUM(R19/R13)</f>
        <v>0.10939357907253269</v>
      </c>
      <c r="T19" s="394"/>
      <c r="U19" s="397">
        <f t="shared" si="1"/>
        <v>-0.10939357907253269</v>
      </c>
    </row>
    <row r="20" spans="1:21" ht="34.5" customHeight="1">
      <c r="A20" s="401"/>
      <c r="B20" s="402"/>
      <c r="C20" s="403">
        <f>SUM(B20/B13)</f>
        <v>0</v>
      </c>
      <c r="D20" s="404">
        <v>0</v>
      </c>
      <c r="E20" s="405"/>
      <c r="F20" s="406"/>
      <c r="G20" s="407">
        <v>0</v>
      </c>
      <c r="H20" s="408">
        <f>SUM(G20/G13)</f>
        <v>0</v>
      </c>
      <c r="I20" s="404">
        <v>0</v>
      </c>
      <c r="J20" s="406"/>
      <c r="K20" s="409">
        <f t="shared" si="0"/>
        <v>0</v>
      </c>
      <c r="L20" s="410"/>
      <c r="M20" s="207"/>
      <c r="N20" s="411"/>
      <c r="O20" s="403">
        <f>SUM(N20/N13)</f>
        <v>0</v>
      </c>
      <c r="P20" s="405"/>
      <c r="Q20" s="406"/>
      <c r="R20" s="407">
        <v>0</v>
      </c>
      <c r="S20" s="408">
        <f>SUM(R20/R13)</f>
        <v>0</v>
      </c>
      <c r="T20" s="406"/>
      <c r="U20" s="409">
        <f t="shared" si="1"/>
        <v>0</v>
      </c>
    </row>
    <row r="21" spans="1:21" ht="34.5" customHeight="1">
      <c r="A21" s="412"/>
      <c r="B21" s="413"/>
      <c r="C21" s="414">
        <f>SUM(B21/B13)</f>
        <v>0</v>
      </c>
      <c r="D21" s="415">
        <v>0</v>
      </c>
      <c r="E21" s="416"/>
      <c r="F21" s="417"/>
      <c r="G21" s="418">
        <v>0</v>
      </c>
      <c r="H21" s="419">
        <f>SUM(G21/G13)</f>
        <v>0</v>
      </c>
      <c r="I21" s="415">
        <v>0</v>
      </c>
      <c r="J21" s="417"/>
      <c r="K21" s="420">
        <f t="shared" si="0"/>
        <v>0</v>
      </c>
      <c r="L21" s="421"/>
      <c r="M21" s="422"/>
      <c r="N21" s="423"/>
      <c r="O21" s="414">
        <f>SUM(N21/N13)</f>
        <v>0</v>
      </c>
      <c r="P21" s="416"/>
      <c r="Q21" s="417"/>
      <c r="R21" s="418">
        <v>0</v>
      </c>
      <c r="S21" s="419">
        <f>SUM(R21/R13)</f>
        <v>0</v>
      </c>
      <c r="T21" s="417"/>
      <c r="U21" s="420">
        <f t="shared" si="1"/>
        <v>0</v>
      </c>
    </row>
    <row r="22" spans="1:21" ht="34.5" customHeight="1">
      <c r="A22" s="424"/>
      <c r="B22" s="425"/>
      <c r="C22" s="426">
        <f>SUM(B22/B13)</f>
        <v>0</v>
      </c>
      <c r="D22" s="427">
        <v>0</v>
      </c>
      <c r="E22" s="382"/>
      <c r="F22" s="383"/>
      <c r="G22" s="428"/>
      <c r="H22" s="429">
        <f>SUM(G22/G13)</f>
        <v>0</v>
      </c>
      <c r="I22" s="427">
        <v>0</v>
      </c>
      <c r="J22" s="383"/>
      <c r="K22" s="430">
        <f t="shared" si="0"/>
        <v>0</v>
      </c>
      <c r="L22" s="387"/>
      <c r="M22" s="431"/>
      <c r="N22" s="432"/>
      <c r="O22" s="426">
        <f>SUM(N22/N13)</f>
        <v>0</v>
      </c>
      <c r="P22" s="382"/>
      <c r="Q22" s="383"/>
      <c r="R22" s="428">
        <v>0</v>
      </c>
      <c r="S22" s="429">
        <f>SUM(R22/R13)</f>
        <v>0</v>
      </c>
      <c r="T22" s="383"/>
      <c r="U22" s="430">
        <f t="shared" si="1"/>
        <v>0</v>
      </c>
    </row>
    <row r="23" spans="1:21" ht="12.75">
      <c r="A23" s="307"/>
      <c r="B23" s="313"/>
      <c r="C23" s="313"/>
      <c r="D23" s="313"/>
      <c r="E23" s="313"/>
      <c r="F23" s="313"/>
      <c r="G23" s="313"/>
      <c r="H23" s="313"/>
      <c r="I23" s="313"/>
      <c r="J23" s="313"/>
      <c r="K23" s="314"/>
      <c r="L23" s="313"/>
      <c r="M23" s="307"/>
      <c r="N23" s="313"/>
      <c r="O23" s="313"/>
      <c r="P23" s="313"/>
      <c r="Q23" s="313"/>
      <c r="R23" s="313"/>
      <c r="S23" s="313"/>
      <c r="T23" s="313"/>
      <c r="U23" s="314"/>
    </row>
    <row r="24" spans="1:21" ht="31.5" customHeight="1">
      <c r="A24" s="433" t="s">
        <v>18</v>
      </c>
      <c r="B24" s="434"/>
      <c r="C24" s="435">
        <f>SUM(C17:C22)</f>
        <v>1</v>
      </c>
      <c r="D24" s="435"/>
      <c r="E24" s="434"/>
      <c r="F24" s="434"/>
      <c r="G24" s="434"/>
      <c r="H24" s="436">
        <f>SUM(H17:H22)</f>
        <v>1</v>
      </c>
      <c r="I24" s="437"/>
      <c r="J24" s="438"/>
      <c r="K24" s="439"/>
      <c r="L24" s="438"/>
      <c r="M24" s="440" t="s">
        <v>18</v>
      </c>
      <c r="N24" s="441"/>
      <c r="O24" s="442">
        <f>SUM(O17:O22)</f>
        <v>1</v>
      </c>
      <c r="P24" s="441"/>
      <c r="Q24" s="441"/>
      <c r="R24" s="441"/>
      <c r="S24" s="443">
        <f>SUM(S17:S22)</f>
        <v>1</v>
      </c>
      <c r="T24" s="438"/>
      <c r="U24" s="439"/>
    </row>
    <row r="25" ht="31.5" customHeight="1">
      <c r="L25" s="313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600" verticalDpi="600" orientation="landscape" paperSize="9" scale="7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9">
      <selection activeCell="S18" sqref="S18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1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28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439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439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373</v>
      </c>
      <c r="H12" s="258">
        <f>SUM(G12/G11)</f>
        <v>0.8496583143507973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373</v>
      </c>
      <c r="S12" s="258">
        <f>SUM(R12/R11)</f>
        <v>0.8496583143507973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360</v>
      </c>
      <c r="H13" s="258">
        <f>SUM(G13/G12)</f>
        <v>0.9651474530831099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343</v>
      </c>
      <c r="S13" s="258">
        <f>SUM(R13/R12)</f>
        <v>0.9195710455764075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13</v>
      </c>
      <c r="H14" s="259">
        <f>SUM(G14/G12)</f>
        <v>0.03485254691689008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30</v>
      </c>
      <c r="S14" s="259">
        <f>SUM(R14/R12)</f>
        <v>0.08042895442359249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92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143</v>
      </c>
      <c r="H17" s="164">
        <f>SUM(G17/G13)</f>
        <v>0.3972222222222222</v>
      </c>
      <c r="I17" s="165">
        <v>4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0</v>
      </c>
      <c r="S17" s="164">
        <f>SUM(R17/R13)</f>
        <v>0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217</v>
      </c>
      <c r="H18" s="176">
        <f>SUM(G18/G13)</f>
        <v>0.6027777777777777</v>
      </c>
      <c r="I18" s="177">
        <v>7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313</v>
      </c>
      <c r="S18" s="176">
        <f>SUM(R18/R13)</f>
        <v>0.9125364431486881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0.9125364431486881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7">
      <selection activeCell="I13" sqref="I13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29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1975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1975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1595</v>
      </c>
      <c r="H12" s="258">
        <f>SUM(G12/G11)</f>
        <v>0.8075949367088607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1595</v>
      </c>
      <c r="S12" s="258">
        <f>SUM(R12/R11)</f>
        <v>0.8075949367088607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1421</v>
      </c>
      <c r="H13" s="258">
        <f>SUM(G13/G12)</f>
        <v>0.8909090909090909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1496</v>
      </c>
      <c r="S13" s="258">
        <f>SUM(R13/R12)</f>
        <v>0.9379310344827586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174</v>
      </c>
      <c r="H14" s="259">
        <f>SUM(G14/G12)</f>
        <v>0.10909090909090909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152">
        <f>SUM(R12-R13)</f>
        <v>99</v>
      </c>
      <c r="S14" s="259">
        <f>SUM(R14/R12)</f>
        <v>0.06206896551724138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720</v>
      </c>
      <c r="H17" s="164">
        <f>SUM(G17/G13)</f>
        <v>0.5066854327938072</v>
      </c>
      <c r="I17" s="165">
        <v>11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852</v>
      </c>
      <c r="S17" s="164">
        <f>SUM(R17/R13)</f>
        <v>0.56951871657754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480</v>
      </c>
      <c r="H18" s="176">
        <f>SUM(G18/G13)</f>
        <v>0.3377902885292048</v>
      </c>
      <c r="I18" s="177">
        <v>7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446</v>
      </c>
      <c r="S18" s="176">
        <f>SUM(R18/R13)</f>
        <v>0.29812834224598933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146</v>
      </c>
      <c r="H19" s="188">
        <f>SUM(G19/G13)</f>
        <v>0.10274454609429978</v>
      </c>
      <c r="I19" s="189">
        <v>2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108</v>
      </c>
      <c r="S19" s="188">
        <f>SUM(R19/R13)</f>
        <v>0.07219251336898395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6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/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75</v>
      </c>
      <c r="H22" s="224">
        <f>SUM(G22/G13)</f>
        <v>0.05277973258268825</v>
      </c>
      <c r="I22" s="225">
        <v>1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90</v>
      </c>
      <c r="S22" s="224">
        <f>SUM(R22/R13)</f>
        <v>0.06016042780748663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R23" sqref="R23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30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1156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1156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956</v>
      </c>
      <c r="H12" s="258">
        <f>SUM(G12/G11)</f>
        <v>0.8269896193771626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956</v>
      </c>
      <c r="S12" s="258">
        <f>SUM(R12/R11)</f>
        <v>0.8269896193771626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878</v>
      </c>
      <c r="H13" s="258">
        <f>SUM(G13/G12)</f>
        <v>0.9184100418410042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929</v>
      </c>
      <c r="S13" s="258">
        <f>SUM(R13/R12)</f>
        <v>0.9717573221757322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78</v>
      </c>
      <c r="H14" s="259">
        <f>SUM(G14/G12)</f>
        <v>0.08158995815899582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27</v>
      </c>
      <c r="S14" s="259">
        <f>SUM(R14/R12)</f>
        <v>0.028242677824267783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495</v>
      </c>
      <c r="H17" s="164">
        <f>SUM(G17/G13)</f>
        <v>0.5637813211845103</v>
      </c>
      <c r="I17" s="165">
        <v>11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577</v>
      </c>
      <c r="S17" s="164">
        <f>SUM(R17/R13)</f>
        <v>0.6210979547900969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243</v>
      </c>
      <c r="H18" s="176">
        <f>SUM(G18/G13)</f>
        <v>0.2767653758542141</v>
      </c>
      <c r="I18" s="177">
        <v>5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228</v>
      </c>
      <c r="S18" s="176">
        <f>SUM(R18/R13)</f>
        <v>0.24542518837459634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140</v>
      </c>
      <c r="H22" s="224">
        <f>SUM(G22/G13)</f>
        <v>0.15945330296127563</v>
      </c>
      <c r="I22" s="225">
        <v>3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124</v>
      </c>
      <c r="S22" s="224">
        <f>SUM(R22/R13)</f>
        <v>0.13347685683530677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B13">
      <selection activeCell="S21" sqref="S21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ht="55.5">
      <c r="A1" s="458" t="s">
        <v>48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31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2774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2774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1820</v>
      </c>
      <c r="H12" s="258">
        <f>SUM(G12/G11)</f>
        <v>0.6560922855082912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1820</v>
      </c>
      <c r="S12" s="258">
        <f>SUM(R12/R11)</f>
        <v>0.6560922855082912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1635</v>
      </c>
      <c r="H13" s="258">
        <f>SUM(G13/G12)</f>
        <v>0.8983516483516484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1750</v>
      </c>
      <c r="S13" s="258">
        <f>SUM(R13/R12)</f>
        <v>0.9615384615384616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185</v>
      </c>
      <c r="H14" s="259">
        <f>SUM(G14/G12)</f>
        <v>0.10164835164835165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70</v>
      </c>
      <c r="S14" s="259">
        <f>SUM(R14/R12)</f>
        <v>0.038461538461538464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1210</v>
      </c>
      <c r="H17" s="164">
        <f>SUM(G17/G13)</f>
        <v>0.7400611620795107</v>
      </c>
      <c r="I17" s="165">
        <v>18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1354</v>
      </c>
      <c r="S17" s="164">
        <f>SUM(R17/R13)</f>
        <v>0.7737142857142857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307</v>
      </c>
      <c r="H18" s="176">
        <f>SUM(G18/G13)</f>
        <v>0.18776758409785932</v>
      </c>
      <c r="I18" s="177">
        <v>4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305</v>
      </c>
      <c r="S18" s="176">
        <f>SUM(R18/R13)</f>
        <v>0.1742857142857143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118</v>
      </c>
      <c r="H19" s="188">
        <f>SUM(G19/G13)</f>
        <v>0.07217125382262997</v>
      </c>
      <c r="I19" s="189">
        <v>1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91</v>
      </c>
      <c r="S19" s="188">
        <f>SUM(R19/R13)</f>
        <v>0.052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R23" sqref="R23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32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1591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1591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1472</v>
      </c>
      <c r="H12" s="258">
        <f>SUM(G12/G11)</f>
        <v>0.9252042740414833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1472</v>
      </c>
      <c r="S12" s="258">
        <f>SUM(R12/R11)</f>
        <v>0.9252042740414833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1349</v>
      </c>
      <c r="H13" s="258">
        <f>SUM(G13/G12)</f>
        <v>0.9164402173913043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1432</v>
      </c>
      <c r="S13" s="258">
        <f>SUM(R13/R12)</f>
        <v>0.9728260869565217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123</v>
      </c>
      <c r="H14" s="259">
        <f>SUM(G14/G12)</f>
        <v>0.08355978260869565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40</v>
      </c>
      <c r="S14" s="259">
        <f>SUM(R14/R12)</f>
        <v>0.02717391304347826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636</v>
      </c>
      <c r="H17" s="164">
        <f>SUM(G17/G13)</f>
        <v>0.4714603409933284</v>
      </c>
      <c r="I17" s="165">
        <v>10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750</v>
      </c>
      <c r="S17" s="164">
        <f>SUM(R17/R13)</f>
        <v>0.5237430167597765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552</v>
      </c>
      <c r="H18" s="176">
        <f>SUM(G18/G13)</f>
        <v>0.40919199406968126</v>
      </c>
      <c r="I18" s="177">
        <v>9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539</v>
      </c>
      <c r="S18" s="176">
        <f>SUM(R18/R13)</f>
        <v>0.37639664804469275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/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/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161</v>
      </c>
      <c r="H22" s="224">
        <f>SUM(G22/G13)</f>
        <v>0.11934766493699037</v>
      </c>
      <c r="I22" s="225">
        <v>2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143</v>
      </c>
      <c r="S22" s="224">
        <f>SUM(R22/R13)</f>
        <v>0.09986033519553073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2">
      <selection activeCell="R19" sqref="R19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33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1148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1148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1044</v>
      </c>
      <c r="H12" s="258">
        <f>SUM(G12/G11)</f>
        <v>0.9094076655052264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1044</v>
      </c>
      <c r="S12" s="258">
        <f>SUM(R12/R11)</f>
        <v>0.9094076655052264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987</v>
      </c>
      <c r="H13" s="258">
        <f>SUM(G13/G12)</f>
        <v>0.9454022988505747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1001</v>
      </c>
      <c r="S13" s="258">
        <f>SUM(R13/R12)</f>
        <v>0.9588122605363985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57</v>
      </c>
      <c r="H14" s="259">
        <f>SUM(G14/G12)</f>
        <v>0.05459770114942529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43</v>
      </c>
      <c r="S14" s="259">
        <f>SUM(R14/R12)</f>
        <v>0.04118773946360153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425</v>
      </c>
      <c r="H17" s="164">
        <f>SUM(G17/G13)</f>
        <v>0.43059777102330293</v>
      </c>
      <c r="I17" s="165">
        <v>8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464</v>
      </c>
      <c r="S17" s="164">
        <f>SUM(R17/R13)</f>
        <v>0.46353646353646355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485</v>
      </c>
      <c r="H18" s="176">
        <f>SUM(G18/G13)</f>
        <v>0.49138804457953394</v>
      </c>
      <c r="I18" s="177">
        <v>10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537</v>
      </c>
      <c r="S18" s="176">
        <f>SUM(R18/R13)</f>
        <v>0.5364635364635365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77</v>
      </c>
      <c r="H20" s="200">
        <f>SUM(G20/G13)</f>
        <v>0.07801418439716312</v>
      </c>
      <c r="I20" s="201">
        <v>1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0">
      <selection activeCell="R19" sqref="R19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34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2402</v>
      </c>
      <c r="H11" s="141"/>
      <c r="I11" s="111"/>
      <c r="J11" s="111"/>
      <c r="K11" s="142"/>
      <c r="L11" s="143"/>
      <c r="M11" s="137" t="s">
        <v>8</v>
      </c>
      <c r="N11" s="144">
        <f>B11</f>
        <v>0</v>
      </c>
      <c r="O11" s="139"/>
      <c r="P11" s="133"/>
      <c r="Q11" s="111"/>
      <c r="R11" s="248">
        <v>2402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2019</v>
      </c>
      <c r="H12" s="258">
        <f>SUM(G12/G11)</f>
        <v>0.8405495420482931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2019</v>
      </c>
      <c r="S12" s="258">
        <f>SUM(R12/R11)</f>
        <v>0.8405495420482931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1834</v>
      </c>
      <c r="H13" s="258">
        <f>SUM(G13/G12)</f>
        <v>0.9083704804358593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1911</v>
      </c>
      <c r="S13" s="258">
        <f>SUM(R13/R12)</f>
        <v>0.9465081723625557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185</v>
      </c>
      <c r="H14" s="259">
        <f>SUM(G14/G12)</f>
        <v>0.09162951956414066</v>
      </c>
      <c r="I14" s="111"/>
      <c r="J14" s="111"/>
      <c r="K14" s="155" t="e">
        <f>SUM(C14-H14)</f>
        <v>#DIV/0!</v>
      </c>
      <c r="L14" s="143"/>
      <c r="M14" s="156" t="s">
        <v>11</v>
      </c>
      <c r="N14" s="152">
        <f>SUM(N12-N13)</f>
        <v>0</v>
      </c>
      <c r="O14" s="153" t="e">
        <f>SUM(N14/N12)</f>
        <v>#DIV/0!</v>
      </c>
      <c r="P14" s="133"/>
      <c r="Q14" s="111"/>
      <c r="R14" s="250">
        <v>108</v>
      </c>
      <c r="S14" s="259">
        <f>SUM(R14/R12)</f>
        <v>0.05349182763744428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621</v>
      </c>
      <c r="H17" s="164">
        <f>SUM(G17/G13)</f>
        <v>0.3386041439476554</v>
      </c>
      <c r="I17" s="165">
        <v>8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613</v>
      </c>
      <c r="S17" s="164">
        <f>SUM(R17/R13)</f>
        <v>0.3207744636316065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1213</v>
      </c>
      <c r="H18" s="176">
        <f>SUM(G18/G13)</f>
        <v>0.6613958560523446</v>
      </c>
      <c r="I18" s="177">
        <v>15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1298</v>
      </c>
      <c r="S18" s="176">
        <f>SUM(R18/R13)</f>
        <v>0.6792255363683936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B17" sqref="B17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35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1649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1649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1409</v>
      </c>
      <c r="H12" s="258">
        <f>SUM(G12/G11)</f>
        <v>0.8544572468162522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1409</v>
      </c>
      <c r="S12" s="258">
        <f>SUM(R12/R11)</f>
        <v>0.8544572468162522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1283</v>
      </c>
      <c r="H13" s="258">
        <f>SUM(G13/G12)</f>
        <v>0.9105748757984387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1353</v>
      </c>
      <c r="S13" s="258">
        <f>SUM(R13/R12)</f>
        <v>0.9602555003548616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126</v>
      </c>
      <c r="H14" s="259">
        <f>SUM(G14/G12)</f>
        <v>0.08942512420156139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56</v>
      </c>
      <c r="S14" s="259">
        <f>SUM(R14/R12)</f>
        <v>0.0397444996451384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/>
      <c r="E17" s="166"/>
      <c r="F17" s="167"/>
      <c r="G17" s="168">
        <v>654</v>
      </c>
      <c r="H17" s="164">
        <f>SUM(G17/G13)</f>
        <v>0.509742790335152</v>
      </c>
      <c r="I17" s="165">
        <v>10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703</v>
      </c>
      <c r="S17" s="164">
        <f>SUM(R17/R13)</f>
        <v>0.5195861049519586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439</v>
      </c>
      <c r="H18" s="176">
        <v>0.3422</v>
      </c>
      <c r="I18" s="177">
        <v>6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451</v>
      </c>
      <c r="S18" s="176">
        <f>SUM(R18/R13)</f>
        <v>0.3333333333333333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190</v>
      </c>
      <c r="H19" s="188">
        <f>SUM(G19/G13)</f>
        <v>0.1480904130943102</v>
      </c>
      <c r="I19" s="189">
        <v>3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199</v>
      </c>
      <c r="S19" s="188">
        <f>SUM(R19/R13)</f>
        <v>0.14708056171470807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SUM(G20/G16)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6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61">
        <v>0</v>
      </c>
      <c r="H21" s="212">
        <f>SUM(G21/G13)</f>
        <v>0</v>
      </c>
      <c r="I21" s="213">
        <v>0</v>
      </c>
      <c r="J21" s="203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1.0000332034294621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0.9999999999999999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90" zoomScaleNormal="50" zoomScaleSheetLayoutView="90" zoomScalePageLayoutView="0" workbookViewId="0" topLeftCell="A12">
      <selection activeCell="H12" sqref="H12"/>
    </sheetView>
  </sheetViews>
  <sheetFormatPr defaultColWidth="11.421875" defaultRowHeight="12.75"/>
  <cols>
    <col min="1" max="1" width="19.140625" style="0" customWidth="1"/>
    <col min="2" max="2" width="11.7109375" style="0" customWidth="1"/>
    <col min="3" max="3" width="12.8515625" style="0" customWidth="1"/>
    <col min="5" max="5" width="2.140625" style="0" customWidth="1"/>
    <col min="6" max="6" width="1.8515625" style="0" customWidth="1"/>
    <col min="7" max="7" width="9.8515625" style="0" customWidth="1"/>
    <col min="8" max="8" width="12.28125" style="0" customWidth="1"/>
    <col min="9" max="9" width="8.421875" style="0" customWidth="1"/>
    <col min="10" max="10" width="1.8515625" style="0" customWidth="1"/>
    <col min="11" max="11" width="12.28125" style="0" customWidth="1"/>
    <col min="12" max="12" width="4.28125" style="0" customWidth="1"/>
    <col min="13" max="13" width="20.7109375" style="0" customWidth="1"/>
    <col min="14" max="14" width="11.710937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8.57421875" style="0" customWidth="1"/>
    <col min="19" max="19" width="12.28125" style="0" customWidth="1"/>
    <col min="20" max="20" width="1.8515625" style="0" customWidth="1"/>
    <col min="21" max="21" width="12.421875" style="0" customWidth="1"/>
  </cols>
  <sheetData>
    <row r="1" spans="1:2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20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127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137" t="s">
        <v>8</v>
      </c>
      <c r="B11" s="138"/>
      <c r="C11" s="139"/>
      <c r="D11" s="111"/>
      <c r="E11" s="133"/>
      <c r="F11" s="111"/>
      <c r="G11" s="140">
        <v>1802</v>
      </c>
      <c r="H11" s="141"/>
      <c r="I11" s="111"/>
      <c r="J11" s="111"/>
      <c r="K11" s="142"/>
      <c r="L11" s="143"/>
      <c r="M11" s="137" t="s">
        <v>8</v>
      </c>
      <c r="N11" s="144">
        <f>B11</f>
        <v>0</v>
      </c>
      <c r="O11" s="139"/>
      <c r="P11" s="133"/>
      <c r="Q11" s="111"/>
      <c r="R11" s="145">
        <v>1802</v>
      </c>
      <c r="S11" s="141"/>
      <c r="T11" s="111"/>
      <c r="U11" s="142"/>
    </row>
    <row r="12" spans="1:21" ht="30" customHeight="1">
      <c r="A12" s="146" t="s">
        <v>9</v>
      </c>
      <c r="B12" s="147">
        <v>0</v>
      </c>
      <c r="C12" s="148" t="e">
        <f>SUM(B12/B11)</f>
        <v>#DIV/0!</v>
      </c>
      <c r="D12" s="111"/>
      <c r="E12" s="133"/>
      <c r="F12" s="111"/>
      <c r="G12" s="149">
        <v>1606</v>
      </c>
      <c r="H12" s="148">
        <f>SUM(G12/G11)</f>
        <v>0.8912319644839067</v>
      </c>
      <c r="I12" s="111"/>
      <c r="J12" s="111"/>
      <c r="K12" s="142" t="e">
        <f>SUM(C12-H12)</f>
        <v>#DIV/0!</v>
      </c>
      <c r="L12" s="143"/>
      <c r="M12" s="150" t="s">
        <v>9</v>
      </c>
      <c r="N12" s="147">
        <v>0</v>
      </c>
      <c r="O12" s="148" t="e">
        <f>SUM(N12/N11)</f>
        <v>#DIV/0!</v>
      </c>
      <c r="P12" s="133"/>
      <c r="Q12" s="111"/>
      <c r="R12" s="149">
        <v>1606</v>
      </c>
      <c r="S12" s="148">
        <f>SUM(R12/R11)</f>
        <v>0.8912319644839067</v>
      </c>
      <c r="T12" s="111"/>
      <c r="U12" s="142" t="e">
        <f>SUM(O12-S12)</f>
        <v>#DIV/0!</v>
      </c>
    </row>
    <row r="13" spans="1:21" ht="30" customHeight="1">
      <c r="A13" s="146" t="s">
        <v>10</v>
      </c>
      <c r="B13" s="147">
        <v>0</v>
      </c>
      <c r="C13" s="148" t="e">
        <f>SUM(B13/B12)</f>
        <v>#DIV/0!</v>
      </c>
      <c r="D13" s="111"/>
      <c r="E13" s="133"/>
      <c r="F13" s="111"/>
      <c r="G13" s="149">
        <v>1480</v>
      </c>
      <c r="H13" s="148">
        <f>SUM(G13/G12)</f>
        <v>0.9215442092154421</v>
      </c>
      <c r="I13" s="111"/>
      <c r="J13" s="111"/>
      <c r="K13" s="142" t="e">
        <f>SUM(C13-H13)</f>
        <v>#DIV/0!</v>
      </c>
      <c r="L13" s="143"/>
      <c r="M13" s="150" t="s">
        <v>10</v>
      </c>
      <c r="N13" s="147">
        <v>0</v>
      </c>
      <c r="O13" s="148" t="e">
        <f>SUM(N13/N12)</f>
        <v>#DIV/0!</v>
      </c>
      <c r="P13" s="133"/>
      <c r="Q13" s="111"/>
      <c r="R13" s="149">
        <v>1536</v>
      </c>
      <c r="S13" s="148">
        <f>SUM(R13/R12)</f>
        <v>0.9564134495641345</v>
      </c>
      <c r="T13" s="111"/>
      <c r="U13" s="142" t="e">
        <f>SUM(O13-S13)</f>
        <v>#DIV/0!</v>
      </c>
    </row>
    <row r="14" spans="1:21" ht="30" customHeight="1">
      <c r="A14" s="151" t="s">
        <v>11</v>
      </c>
      <c r="B14" s="152">
        <f>SUM(B12-B13)</f>
        <v>0</v>
      </c>
      <c r="C14" s="153" t="e">
        <f>SUM(B14/B12)</f>
        <v>#DIV/0!</v>
      </c>
      <c r="D14" s="111"/>
      <c r="E14" s="133"/>
      <c r="F14" s="111"/>
      <c r="G14" s="154">
        <v>126</v>
      </c>
      <c r="H14" s="153">
        <f>SUM(G14/G12)</f>
        <v>0.0784557907845579</v>
      </c>
      <c r="I14" s="111"/>
      <c r="J14" s="111"/>
      <c r="K14" s="155" t="e">
        <f>SUM(C14-H14)</f>
        <v>#DIV/0!</v>
      </c>
      <c r="L14" s="143"/>
      <c r="M14" s="156" t="s">
        <v>11</v>
      </c>
      <c r="N14" s="152">
        <f>SUM(N12-N13)</f>
        <v>0</v>
      </c>
      <c r="O14" s="153" t="e">
        <f>SUM(N14/N12)</f>
        <v>#DIV/0!</v>
      </c>
      <c r="P14" s="133"/>
      <c r="Q14" s="111"/>
      <c r="R14" s="154">
        <f>SUM(R12-R13)</f>
        <v>70</v>
      </c>
      <c r="S14" s="153">
        <f>SUM(R14/R12)</f>
        <v>0.043586550435865505</v>
      </c>
      <c r="T14" s="111"/>
      <c r="U14" s="155" t="e">
        <f>SUM(O14-S14)</f>
        <v>#DIV/0!</v>
      </c>
    </row>
    <row r="15" spans="1:21" ht="19.5" customHeight="1">
      <c r="A15" s="159"/>
      <c r="B15" s="111"/>
      <c r="C15" s="111"/>
      <c r="D15" s="111"/>
      <c r="E15" s="111"/>
      <c r="F15" s="111"/>
      <c r="G15" s="160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60"/>
      <c r="S15" s="111"/>
      <c r="T15" s="111"/>
      <c r="U15" s="118"/>
    </row>
    <row r="16" spans="1:21" s="273" customFormat="1" ht="49.5" customHeight="1">
      <c r="A16" s="283" t="s">
        <v>12</v>
      </c>
      <c r="B16" s="295">
        <v>2017</v>
      </c>
      <c r="C16" s="285" t="s">
        <v>6</v>
      </c>
      <c r="D16" s="286" t="s">
        <v>49</v>
      </c>
      <c r="E16" s="287"/>
      <c r="F16" s="288"/>
      <c r="G16" s="296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95">
        <v>2017</v>
      </c>
      <c r="O16" s="289" t="s">
        <v>6</v>
      </c>
      <c r="P16" s="287"/>
      <c r="Q16" s="288"/>
      <c r="R16" s="296">
        <v>2012</v>
      </c>
      <c r="S16" s="289" t="s">
        <v>6</v>
      </c>
      <c r="T16" s="288"/>
      <c r="U16" s="290" t="s">
        <v>7</v>
      </c>
    </row>
    <row r="17" spans="1:21" ht="34.5" customHeight="1">
      <c r="A17" s="162" t="s">
        <v>14</v>
      </c>
      <c r="B17" s="163"/>
      <c r="C17" s="164" t="e">
        <f>SUM(B17/B13)</f>
        <v>#DIV/0!</v>
      </c>
      <c r="D17" s="165">
        <v>0</v>
      </c>
      <c r="E17" s="166"/>
      <c r="F17" s="167"/>
      <c r="G17" s="168">
        <v>827</v>
      </c>
      <c r="H17" s="164">
        <f>SUM(G17/G13)</f>
        <v>0.5587837837837838</v>
      </c>
      <c r="I17" s="165">
        <v>13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164" t="e">
        <f>SUM(N17/N13)</f>
        <v>#DIV/0!</v>
      </c>
      <c r="P17" s="166"/>
      <c r="Q17" s="167"/>
      <c r="R17" s="264">
        <v>1034</v>
      </c>
      <c r="S17" s="164">
        <f>SUM(R17/R13)</f>
        <v>0.6731770833333334</v>
      </c>
      <c r="T17" s="167"/>
      <c r="U17" s="173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176" t="e">
        <f>SUM(B18/B13)</f>
        <v>#DIV/0!</v>
      </c>
      <c r="D18" s="177">
        <v>0</v>
      </c>
      <c r="E18" s="178"/>
      <c r="F18" s="179"/>
      <c r="G18" s="180">
        <v>444</v>
      </c>
      <c r="H18" s="176">
        <f>SUM(G18/G13)</f>
        <v>0.3</v>
      </c>
      <c r="I18" s="177">
        <v>6</v>
      </c>
      <c r="J18" s="179"/>
      <c r="K18" s="181" t="e">
        <f t="shared" si="0"/>
        <v>#DIV/0!</v>
      </c>
      <c r="L18" s="182"/>
      <c r="M18" s="183"/>
      <c r="N18" s="184"/>
      <c r="O18" s="176" t="e">
        <f>SUM(N18/N13)</f>
        <v>#DIV/0!</v>
      </c>
      <c r="P18" s="178"/>
      <c r="Q18" s="179"/>
      <c r="R18" s="180">
        <v>483</v>
      </c>
      <c r="S18" s="176">
        <f>SUM(R18/R13)</f>
        <v>0.314453125</v>
      </c>
      <c r="T18" s="179"/>
      <c r="U18" s="185" t="e">
        <f t="shared" si="1"/>
        <v>#DIV/0!</v>
      </c>
    </row>
    <row r="19" spans="1:21" ht="34.5" customHeight="1">
      <c r="A19" s="186" t="s">
        <v>16</v>
      </c>
      <c r="B19" s="187"/>
      <c r="C19" s="188" t="e">
        <f>SUM(B19/B13)</f>
        <v>#DIV/0!</v>
      </c>
      <c r="D19" s="189">
        <v>0</v>
      </c>
      <c r="E19" s="190"/>
      <c r="F19" s="191"/>
      <c r="G19" s="192">
        <v>26</v>
      </c>
      <c r="H19" s="188">
        <f>SUM(G19/G13)</f>
        <v>0.01756756756756757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188" t="e">
        <f>SUM(N19/N13)</f>
        <v>#DIV/0!</v>
      </c>
      <c r="P19" s="190"/>
      <c r="Q19" s="191"/>
      <c r="R19" s="192">
        <v>19</v>
      </c>
      <c r="S19" s="188">
        <f>SUM(R19/R13)</f>
        <v>0.012369791666666666</v>
      </c>
      <c r="T19" s="191"/>
      <c r="U19" s="197" t="e">
        <f t="shared" si="1"/>
        <v>#DIV/0!</v>
      </c>
    </row>
    <row r="20" spans="1:21" ht="34.5" customHeight="1">
      <c r="A20" s="198" t="s">
        <v>17</v>
      </c>
      <c r="B20" s="199"/>
      <c r="C20" s="200" t="e">
        <f>SUM(B20/B13)</f>
        <v>#DIV/0!</v>
      </c>
      <c r="D20" s="201">
        <v>0</v>
      </c>
      <c r="E20" s="202"/>
      <c r="F20" s="203"/>
      <c r="G20" s="204">
        <v>75</v>
      </c>
      <c r="H20" s="200">
        <f>SUM(G20/G13)</f>
        <v>0.05067567567567568</v>
      </c>
      <c r="I20" s="201">
        <v>1</v>
      </c>
      <c r="J20" s="203"/>
      <c r="K20" s="205" t="e">
        <f t="shared" si="0"/>
        <v>#DIV/0!</v>
      </c>
      <c r="L20" s="206"/>
      <c r="M20" s="207"/>
      <c r="N20" s="208"/>
      <c r="O20" s="200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9" t="e">
        <f t="shared" si="1"/>
        <v>#DIV/0!</v>
      </c>
    </row>
    <row r="21" spans="1:21" ht="34.5" customHeight="1">
      <c r="A21" s="210" t="s">
        <v>50</v>
      </c>
      <c r="B21" s="211"/>
      <c r="C21" s="212" t="e">
        <f>SUM(B21/B13)</f>
        <v>#DIV/0!</v>
      </c>
      <c r="D21" s="213">
        <v>0</v>
      </c>
      <c r="E21" s="214"/>
      <c r="F21" s="215"/>
      <c r="G21" s="216">
        <v>0</v>
      </c>
      <c r="H21" s="212"/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12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21" t="e">
        <f t="shared" si="1"/>
        <v>#DIV/0!</v>
      </c>
    </row>
    <row r="22" spans="1:21" ht="34.5" customHeight="1">
      <c r="A22" s="222" t="s">
        <v>51</v>
      </c>
      <c r="B22" s="223"/>
      <c r="C22" s="224" t="e">
        <f>SUM(B22/B13)</f>
        <v>#DIV/0!</v>
      </c>
      <c r="D22" s="225"/>
      <c r="E22" s="178"/>
      <c r="F22" s="179"/>
      <c r="G22" s="226">
        <v>108</v>
      </c>
      <c r="H22" s="224">
        <f>SUM(G22/G13)</f>
        <v>0.07297297297297298</v>
      </c>
      <c r="I22" s="225">
        <v>1</v>
      </c>
      <c r="J22" s="179"/>
      <c r="K22" s="227" t="e">
        <f t="shared" si="0"/>
        <v>#DIV/0!</v>
      </c>
      <c r="L22" s="182"/>
      <c r="M22" s="228"/>
      <c r="N22" s="229"/>
      <c r="O22" s="224" t="e">
        <f>SUM(N22/N13)</f>
        <v>#DIV/0!</v>
      </c>
      <c r="P22" s="178"/>
      <c r="Q22" s="179"/>
      <c r="R22" s="226"/>
      <c r="S22" s="224">
        <f>SUM(R22/R13)</f>
        <v>0</v>
      </c>
      <c r="T22" s="179"/>
      <c r="U22" s="230" t="e">
        <f t="shared" si="1"/>
        <v>#DIV/0!</v>
      </c>
    </row>
    <row r="23" spans="1:21" ht="18">
      <c r="A23" s="112"/>
      <c r="B23" s="111"/>
      <c r="C23" s="111"/>
      <c r="D23" s="111"/>
      <c r="E23" s="111"/>
      <c r="F23" s="111"/>
      <c r="G23" s="160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60"/>
      <c r="S23" s="111"/>
      <c r="T23" s="111"/>
      <c r="U23" s="231"/>
    </row>
    <row r="24" spans="1:21" ht="31.5" customHeight="1">
      <c r="A24" s="157" t="s">
        <v>18</v>
      </c>
      <c r="B24" s="232"/>
      <c r="C24" s="233" t="e">
        <f>SUM(C17:C22)</f>
        <v>#DIV/0!</v>
      </c>
      <c r="D24" s="233"/>
      <c r="E24" s="234"/>
      <c r="F24" s="234"/>
      <c r="G24" s="235">
        <f>SUM(G17:G22)</f>
        <v>1480</v>
      </c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2">
        <f>SUM(R17:R22)</f>
        <v>1536</v>
      </c>
      <c r="S24" s="243">
        <f>SUM(S17:S22)</f>
        <v>1</v>
      </c>
      <c r="T24" s="237"/>
      <c r="U24" s="244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9">
      <selection activeCell="S22" sqref="S22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ht="36.75">
      <c r="A1" s="465" t="s">
        <v>48</v>
      </c>
      <c r="B1" s="465"/>
      <c r="C1" s="465"/>
      <c r="D1" s="465"/>
      <c r="E1" s="465"/>
      <c r="F1" s="465"/>
      <c r="G1" s="465"/>
      <c r="H1" s="465"/>
      <c r="I1" s="465"/>
      <c r="J1" s="465"/>
      <c r="K1" s="465"/>
      <c r="L1" s="465"/>
      <c r="M1" s="465"/>
      <c r="N1" s="465"/>
      <c r="O1" s="465"/>
      <c r="P1" s="465"/>
      <c r="Q1" s="465"/>
      <c r="R1" s="465"/>
      <c r="S1" s="465"/>
      <c r="T1" s="465"/>
      <c r="U1" s="465"/>
    </row>
    <row r="2" spans="1:21" ht="23.25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36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ht="23.25">
      <c r="A8" s="459" t="s">
        <v>4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127"/>
      <c r="M8" s="460" t="s">
        <v>5</v>
      </c>
      <c r="N8" s="460"/>
      <c r="O8" s="460"/>
      <c r="P8" s="460"/>
      <c r="Q8" s="460"/>
      <c r="R8" s="460"/>
      <c r="S8" s="460"/>
      <c r="T8" s="460"/>
      <c r="U8" s="460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2469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2469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2077</v>
      </c>
      <c r="H12" s="258">
        <f>SUM(G12/G11)</f>
        <v>0.8412312677197246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2077</v>
      </c>
      <c r="S12" s="258">
        <f>SUM(R12/R11)</f>
        <v>0.8412312677197246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1859</v>
      </c>
      <c r="H13" s="258">
        <f>SUM(G13/G12)</f>
        <v>0.895040924410207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2010</v>
      </c>
      <c r="S13" s="258">
        <f>SUM(R13/R12)</f>
        <v>0.967741935483871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218</v>
      </c>
      <c r="H14" s="259">
        <f>SUM(G14/G12)</f>
        <v>0.10495907558979298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67</v>
      </c>
      <c r="S14" s="259">
        <f>SUM(R14/R12)</f>
        <v>0.03225806451612903</v>
      </c>
      <c r="T14" s="111"/>
      <c r="U14" s="155" t="e">
        <f>SUM(O14-S14)</f>
        <v>#DIV/0!</v>
      </c>
    </row>
    <row r="15" spans="1:21" ht="24.75" customHeight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293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294">
        <v>2012</v>
      </c>
      <c r="S16" s="289" t="s">
        <v>6</v>
      </c>
      <c r="T16" s="288"/>
      <c r="U16" s="290" t="s">
        <v>7</v>
      </c>
    </row>
    <row r="17" spans="1:21" ht="34.5" customHeight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613</v>
      </c>
      <c r="H17" s="164">
        <f>SUM(G17/G13)</f>
        <v>0.32974717590102204</v>
      </c>
      <c r="I17" s="165">
        <v>8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617</v>
      </c>
      <c r="S17" s="164">
        <f>SUM(R17/R13)</f>
        <v>0.30696517412935326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1149</v>
      </c>
      <c r="H18" s="176">
        <f>SUM(G18/G13)</f>
        <v>0.6180742334588488</v>
      </c>
      <c r="I18" s="177">
        <v>14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1393</v>
      </c>
      <c r="S18" s="176">
        <f>SUM(R18/R13)</f>
        <v>0.6930348258706468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77</v>
      </c>
      <c r="H19" s="188">
        <f>SUM(G19/G13)</f>
        <v>0.04142011834319527</v>
      </c>
      <c r="I19" s="189">
        <v>1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20</v>
      </c>
      <c r="H22" s="224">
        <f>SUM(G22/G13)</f>
        <v>0.010758472296933835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5">
      <selection activeCell="S15" sqref="S15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1.85156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1.0039062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37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1237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1237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1142</v>
      </c>
      <c r="H12" s="258">
        <f>SUM(G12/G11)</f>
        <v>0.9232012934518997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1084</v>
      </c>
      <c r="S12" s="258">
        <f>SUM(R12/R11)</f>
        <v>0.8763136620856912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1046</v>
      </c>
      <c r="H13" s="258">
        <f>SUM(G13/G12)</f>
        <v>0.9159369527145359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1017</v>
      </c>
      <c r="S13" s="258">
        <f>SUM(R13/R12)</f>
        <v>0.9381918819188192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96</v>
      </c>
      <c r="H14" s="259">
        <f>SUM(G14/G12)</f>
        <v>0.0840630472854641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f>SUM(R12-R13)</f>
        <v>67</v>
      </c>
      <c r="S14" s="259">
        <f>SUM(R14/R12)</f>
        <v>0.061808118081180814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331</v>
      </c>
      <c r="H17" s="164">
        <f>SUM(G17/G13)</f>
        <v>0.31644359464627153</v>
      </c>
      <c r="I17" s="165">
        <v>6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427</v>
      </c>
      <c r="S17" s="164">
        <f>SUM(R17/R13)</f>
        <v>0.4198623402163225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459</v>
      </c>
      <c r="H18" s="176">
        <f>SUM(G18/G13)</f>
        <v>0.43881453154875716</v>
      </c>
      <c r="I18" s="177">
        <v>8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590</v>
      </c>
      <c r="S18" s="176">
        <f>SUM(R18/R13)</f>
        <v>0.5801376597836775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256</v>
      </c>
      <c r="H22" s="224">
        <f>SUM(G22/G13)</f>
        <v>0.2447418738049713</v>
      </c>
      <c r="I22" s="225">
        <v>5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0">
      <selection activeCell="R19" sqref="R19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4.2812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38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2418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2418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1898</v>
      </c>
      <c r="H12" s="258">
        <f>SUM(G12/G11)</f>
        <v>0.7849462365591398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1898</v>
      </c>
      <c r="S12" s="258">
        <f>SUM(R12/R11)</f>
        <v>0.7849462365591398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1750</v>
      </c>
      <c r="H13" s="258">
        <f>SUM(G13/G12)</f>
        <v>0.9220231822971549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1826</v>
      </c>
      <c r="S13" s="258">
        <f>SUM(R13/R12)</f>
        <v>0.9620653319283456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148</v>
      </c>
      <c r="H14" s="259">
        <f>SUM(G14/G12)</f>
        <v>0.0779768177028451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72</v>
      </c>
      <c r="S14" s="259">
        <f>SUM(R14/R12)</f>
        <v>0.037934668071654375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1387</v>
      </c>
      <c r="H17" s="164">
        <f>SUM(G17/G13)</f>
        <v>0.7925714285714286</v>
      </c>
      <c r="I17" s="165">
        <v>19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1545</v>
      </c>
      <c r="S17" s="164">
        <f>SUM(R17/R13)</f>
        <v>0.8461117196056955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363</v>
      </c>
      <c r="H18" s="176">
        <f>SUM(G18/G13)</f>
        <v>0.20742857142857143</v>
      </c>
      <c r="I18" s="177">
        <v>4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281</v>
      </c>
      <c r="S18" s="176">
        <f>SUM(R18/R13)</f>
        <v>0.1538882803943045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/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6">
      <selection activeCell="S27" sqref="S27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6.2812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39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2319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2319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1683</v>
      </c>
      <c r="H12" s="258">
        <f>SUM(G12/G11)</f>
        <v>0.7257438551099612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1683</v>
      </c>
      <c r="S12" s="258">
        <f>SUM(R12/R11)</f>
        <v>0.7257438551099612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1526</v>
      </c>
      <c r="H13" s="258">
        <f>SUM(G13/G12)</f>
        <v>0.9067142008318478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1581</v>
      </c>
      <c r="S13" s="258">
        <f>SUM(R13/R12)</f>
        <v>0.9393939393939394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157</v>
      </c>
      <c r="H14" s="259">
        <f>SUM(G14/G12)</f>
        <v>0.0932857991681521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102</v>
      </c>
      <c r="S14" s="259">
        <f>SUM(R14/R12)</f>
        <v>0.06060606060606061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92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833</v>
      </c>
      <c r="H17" s="164">
        <f>SUM(G17/G13)</f>
        <v>0.5458715596330275</v>
      </c>
      <c r="I17" s="165">
        <v>13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837</v>
      </c>
      <c r="S17" s="164">
        <f>SUM(R17/R13)</f>
        <v>0.5294117647058824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571</v>
      </c>
      <c r="H18" s="176">
        <f>SUM(G18/G13)</f>
        <v>0.37418086500655307</v>
      </c>
      <c r="I18" s="177">
        <v>9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615</v>
      </c>
      <c r="S18" s="176">
        <f>SUM(R18/R13)</f>
        <v>0.3889943074003795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122</v>
      </c>
      <c r="H19" s="200">
        <v>0.0799</v>
      </c>
      <c r="I19" s="189">
        <v>1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129</v>
      </c>
      <c r="S19" s="188">
        <f>SUM(R19/R13)</f>
        <v>0.08159392789373814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262">
        <f>SUM(H17:H22)</f>
        <v>0.9999524246395805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H16" sqref="H16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2.57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40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700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700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651</v>
      </c>
      <c r="H12" s="258">
        <f>SUM(G12/G11)</f>
        <v>0.93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651</v>
      </c>
      <c r="S12" s="258">
        <f>SUM(R12/R11)</f>
        <v>0.93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589</v>
      </c>
      <c r="H13" s="258">
        <f>SUM(G13/G12)</f>
        <v>0.9047619047619048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633</v>
      </c>
      <c r="S13" s="258">
        <f>SUM(R13/R12)</f>
        <v>0.9723502304147466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62</v>
      </c>
      <c r="H14" s="259">
        <f>SUM(G14/G12)</f>
        <v>0.09523809523809523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18</v>
      </c>
      <c r="S14" s="259">
        <f>SUM(R14/R12)</f>
        <v>0.027649769585253458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178</v>
      </c>
      <c r="H17" s="164">
        <f>SUM(G17/G13)</f>
        <v>0.30220713073005095</v>
      </c>
      <c r="I17" s="165">
        <v>4</v>
      </c>
      <c r="J17" s="167"/>
      <c r="K17" s="169" t="e">
        <f aca="true" t="shared" si="0" ref="K17:K22">SUM(C17-H17)</f>
        <v>#DIV/0!</v>
      </c>
      <c r="L17" s="170"/>
      <c r="M17" s="171" t="s">
        <v>46</v>
      </c>
      <c r="N17" s="172"/>
      <c r="O17" s="251" t="e">
        <f>SUM(N17/N13)</f>
        <v>#DIV/0!</v>
      </c>
      <c r="P17" s="166"/>
      <c r="Q17" s="167"/>
      <c r="R17" s="168">
        <v>141</v>
      </c>
      <c r="S17" s="164">
        <f>SUM(R17/R13)</f>
        <v>0.22274881516587677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411</v>
      </c>
      <c r="H18" s="176">
        <f>SUM(G18/G13)</f>
        <v>0.6977928692699491</v>
      </c>
      <c r="I18" s="177">
        <v>9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492</v>
      </c>
      <c r="S18" s="176">
        <f>SUM(R18/R13)</f>
        <v>0.7772511848341233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7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9">
      <selection activeCell="S19" sqref="S19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5.00390625" style="0" bestFit="1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41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1663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1663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1393</v>
      </c>
      <c r="H12" s="258">
        <f>SUM(G12/G11)</f>
        <v>0.8376428141912207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1393</v>
      </c>
      <c r="S12" s="258">
        <f>SUM(R12/R11)</f>
        <v>0.8376428141912207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1289</v>
      </c>
      <c r="H13" s="258">
        <f>SUM(G13/G12)</f>
        <v>0.9253409906676239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1330</v>
      </c>
      <c r="S13" s="258">
        <f>SUM(R13/R12)</f>
        <v>0.9547738693467337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104</v>
      </c>
      <c r="H14" s="259">
        <f>SUM(G14/G12)</f>
        <v>0.07465900933237617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63</v>
      </c>
      <c r="S14" s="259">
        <f>SUM(R14/R12)</f>
        <v>0.04522613065326633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726</v>
      </c>
      <c r="H17" s="164">
        <f>SUM(G17/G13)</f>
        <v>0.5632273079906904</v>
      </c>
      <c r="I17" s="165">
        <v>13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868</v>
      </c>
      <c r="S17" s="164">
        <f>SUM(R17/R13)</f>
        <v>0.6526315789473685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385</v>
      </c>
      <c r="H18" s="176">
        <f>SUM(G18/G13)</f>
        <v>0.2986811481768813</v>
      </c>
      <c r="I18" s="177">
        <v>7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425</v>
      </c>
      <c r="S18" s="176">
        <f>SUM(R18/R13)</f>
        <v>0.31954887218045114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37</v>
      </c>
      <c r="H19" s="188">
        <f>SUM(G19/G13)</f>
        <v>0.028704422032583398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37</v>
      </c>
      <c r="S19" s="188">
        <f>SUM(R19/R13)</f>
        <v>0.027819548872180452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54</v>
      </c>
      <c r="H20" s="200">
        <f>SUM(G20/G13)</f>
        <v>0.04189294026377036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87</v>
      </c>
      <c r="H22" s="224">
        <f>SUM(G22/G13)</f>
        <v>0.06749418153607448</v>
      </c>
      <c r="I22" s="225">
        <v>1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0.9999999999999999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0">
      <selection activeCell="M18" sqref="M18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3.28125" style="0" bestFit="1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42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1020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1020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794</v>
      </c>
      <c r="H12" s="258">
        <f>SUM(G12/G11)</f>
        <v>0.7784313725490196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794</v>
      </c>
      <c r="S12" s="258">
        <f>SUM(R12/R11)</f>
        <v>0.7784313725490196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728</v>
      </c>
      <c r="H13" s="258">
        <f>SUM(G13/G12)</f>
        <v>0.9168765743073047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714</v>
      </c>
      <c r="S13" s="258">
        <f>SUM(R13/R12)</f>
        <v>0.8992443324937027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66</v>
      </c>
      <c r="H14" s="259">
        <f>SUM(G14/G12)</f>
        <v>0.08312342569269521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80</v>
      </c>
      <c r="S14" s="259">
        <f>SUM(R14/R12)</f>
        <v>0.10075566750629723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231</v>
      </c>
      <c r="H17" s="164">
        <f>SUM(G17/G13)</f>
        <v>0.3173076923076923</v>
      </c>
      <c r="I17" s="165">
        <v>6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0</v>
      </c>
      <c r="S17" s="164">
        <f>SUM(R17/R13)</f>
        <v>0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384</v>
      </c>
      <c r="H18" s="176">
        <f>SUM(G18/G13)</f>
        <v>0.5274725274725275</v>
      </c>
      <c r="I18" s="177">
        <v>10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606</v>
      </c>
      <c r="S18" s="176">
        <f>SUM(R18/R13)</f>
        <v>0.8487394957983193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113</v>
      </c>
      <c r="H19" s="188">
        <f>SUM(G19/G13)</f>
        <v>0.15521978021978022</v>
      </c>
      <c r="I19" s="189">
        <v>3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108</v>
      </c>
      <c r="S19" s="188">
        <f>SUM(R19/R13)</f>
        <v>0.15126050420168066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R19" sqref="R19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1.0039062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43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1574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1574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1347</v>
      </c>
      <c r="H12" s="258">
        <f>SUM(G12/G11)</f>
        <v>0.8557814485387548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1361</v>
      </c>
      <c r="S12" s="258">
        <f>SUM(R12/R11)</f>
        <v>0.8646759847522236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1258</v>
      </c>
      <c r="H13" s="258">
        <f>SUM(G13/G12)</f>
        <v>0.9339272457312546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1341</v>
      </c>
      <c r="S13" s="258">
        <f>SUM(R13/R12)</f>
        <v>0.9853049228508449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89</v>
      </c>
      <c r="H14" s="259">
        <f>SUM(G14/G12)</f>
        <v>0.06607275426874536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20</v>
      </c>
      <c r="S14" s="259">
        <f>SUM(R14/R12)</f>
        <v>0.014695077149155033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520</v>
      </c>
      <c r="H17" s="164">
        <f>SUM(G17/G13)</f>
        <v>0.4133545310015898</v>
      </c>
      <c r="I17" s="165">
        <v>9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638</v>
      </c>
      <c r="S17" s="164">
        <f>SUM(R17/R13)</f>
        <v>0.47576435495898584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454</v>
      </c>
      <c r="H18" s="176">
        <f>SUM(G18/G13)</f>
        <v>0.36089030206677264</v>
      </c>
      <c r="I18" s="177">
        <v>7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703</v>
      </c>
      <c r="S18" s="176">
        <f>SUM(R18/R13)</f>
        <v>0.5242356450410142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66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284</v>
      </c>
      <c r="H22" s="224">
        <f>SUM(G22/G13)</f>
        <v>0.22575516693163752</v>
      </c>
      <c r="I22" s="225">
        <v>5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7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0">
      <selection activeCell="S24" sqref="S24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2.2812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44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980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980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911</v>
      </c>
      <c r="H12" s="258">
        <f>SUM(G12/G11)</f>
        <v>0.9295918367346939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911</v>
      </c>
      <c r="S12" s="258">
        <f>SUM(R12/R11)</f>
        <v>0.9295918367346939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850</v>
      </c>
      <c r="H13" s="258">
        <f>SUM(G13/G12)</f>
        <v>0.9330406147091108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893</v>
      </c>
      <c r="S13" s="258">
        <f>SUM(R13/R12)</f>
        <v>0.9802414928649835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61</v>
      </c>
      <c r="H14" s="259">
        <f>SUM(G14/G12)</f>
        <v>0.06695938529088913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18</v>
      </c>
      <c r="S14" s="259">
        <f>SUM(R14/R12)</f>
        <v>0.019758507135016465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471</v>
      </c>
      <c r="H17" s="164">
        <f>SUM(G17/G13)</f>
        <v>0.5541176470588235</v>
      </c>
      <c r="I17" s="165">
        <v>8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499</v>
      </c>
      <c r="S17" s="164">
        <f>SUM(R17/R13)</f>
        <v>0.5587905935050392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379</v>
      </c>
      <c r="H18" s="176">
        <f>SUM(G18/G13)</f>
        <v>0.44588235294117645</v>
      </c>
      <c r="I18" s="177">
        <v>7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394</v>
      </c>
      <c r="S18" s="176">
        <f>SUM(R18/R13)</f>
        <v>0.4412094064949608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0">
      <selection activeCell="R23" sqref="R23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1.7109375" style="0" bestFit="1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45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796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796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660</v>
      </c>
      <c r="H12" s="258">
        <f>SUM(G12/G11)</f>
        <v>0.8291457286432161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660</v>
      </c>
      <c r="S12" s="258">
        <f>SUM(R12/R11)</f>
        <v>0.8291457286432161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633</v>
      </c>
      <c r="H13" s="258">
        <f>SUM(G13/G12)</f>
        <v>0.9590909090909091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644</v>
      </c>
      <c r="S13" s="258">
        <f>SUM(R13/R12)</f>
        <v>0.9757575757575757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27</v>
      </c>
      <c r="H14" s="259">
        <f>SUM(G14/G12)</f>
        <v>0.04090909090909091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16</v>
      </c>
      <c r="S14" s="259">
        <f>SUM(R14/R12)</f>
        <v>0.024242424242424242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320</v>
      </c>
      <c r="H17" s="164">
        <f>SUM(G17/G13)</f>
        <v>0.5055292259083728</v>
      </c>
      <c r="I17" s="165">
        <v>8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353</v>
      </c>
      <c r="S17" s="164">
        <f>SUM(R17/R13)</f>
        <v>0.5481366459627329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261</v>
      </c>
      <c r="H18" s="176">
        <f>SUM(G18/G13)</f>
        <v>0.41232227488151657</v>
      </c>
      <c r="I18" s="177">
        <v>6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258</v>
      </c>
      <c r="S18" s="176">
        <f>SUM(R18/R13)</f>
        <v>0.40062111801242234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52</v>
      </c>
      <c r="H22" s="224">
        <f>SUM(G22/G13)</f>
        <v>0.08214849921011058</v>
      </c>
      <c r="I22" s="225">
        <v>1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33</v>
      </c>
      <c r="S22" s="224">
        <f>SUM(R22/R13)</f>
        <v>0.05124223602484472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>
        <f>SUM(H17:H22)</f>
        <v>0.9999999999999999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0.9999999999999999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view="pageBreakPreview" zoomScale="85" zoomScaleNormal="50" zoomScaleSheetLayoutView="85" zoomScalePageLayoutView="0" workbookViewId="0" topLeftCell="A10">
      <selection activeCell="S25" sqref="S25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57421875" style="0" bestFit="1" customWidth="1"/>
    <col min="8" max="8" width="12.28125" style="0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0.140625" style="0" bestFit="1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11.57421875" style="0" bestFit="1" customWidth="1"/>
    <col min="19" max="19" width="12.28125" style="0" customWidth="1"/>
    <col min="20" max="20" width="1.8515625" style="0" customWidth="1"/>
    <col min="21" max="21" width="12.140625" style="0" customWidth="1"/>
  </cols>
  <sheetData>
    <row r="1" spans="1:2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21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1593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144">
        <v>1593</v>
      </c>
      <c r="S11" s="139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149">
        <v>1417</v>
      </c>
      <c r="H12" s="148">
        <v>0.8895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147">
        <v>1417</v>
      </c>
      <c r="S12" s="148">
        <f>SUM(R12/R11)</f>
        <v>0.8895166352793471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149">
        <v>1306</v>
      </c>
      <c r="H13" s="148">
        <f>SUM(G13/G12)</f>
        <v>0.92166549047283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147">
        <v>40</v>
      </c>
      <c r="S13" s="148">
        <f>SUM(R13/R12)</f>
        <v>0.028228652081863093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154">
        <v>111</v>
      </c>
      <c r="H14" s="153">
        <f>SUM(G14/G12)</f>
        <v>0.07833450952717008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152">
        <f>SUM(R12-R13)</f>
        <v>1377</v>
      </c>
      <c r="S14" s="153">
        <f>SUM(R14/R12)</f>
        <v>0.9717713479181369</v>
      </c>
      <c r="T14" s="111"/>
      <c r="U14" s="155" t="e">
        <f>SUM(O14-S14)</f>
        <v>#DIV/0!</v>
      </c>
    </row>
    <row r="15" spans="1:21" ht="24.75" customHeight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>
        <v>2012</v>
      </c>
      <c r="O15" s="111"/>
      <c r="P15" s="111"/>
      <c r="Q15" s="111"/>
      <c r="R15" s="111">
        <v>2007</v>
      </c>
      <c r="S15" s="111"/>
      <c r="T15" s="111"/>
      <c r="U15" s="118"/>
    </row>
    <row r="16" spans="1:21" s="273" customFormat="1" ht="49.5" customHeigh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293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294">
        <v>2012</v>
      </c>
      <c r="S16" s="289" t="s">
        <v>6</v>
      </c>
      <c r="T16" s="288"/>
      <c r="U16" s="290" t="s">
        <v>7</v>
      </c>
    </row>
    <row r="17" spans="1:21" ht="34.5" customHeight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599</v>
      </c>
      <c r="H17" s="164">
        <f>SUM(G17/G13)</f>
        <v>0.45865237366003064</v>
      </c>
      <c r="I17" s="165">
        <v>10</v>
      </c>
      <c r="J17" s="167"/>
      <c r="K17" s="169" t="e">
        <f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646</v>
      </c>
      <c r="S17" s="164">
        <v>0.4691</v>
      </c>
      <c r="T17" s="167"/>
      <c r="U17" s="169" t="e">
        <f aca="true" t="shared" si="0" ref="U17:U24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707</v>
      </c>
      <c r="H18" s="176">
        <f>SUM(G18/G13)</f>
        <v>0.5413476263399694</v>
      </c>
      <c r="I18" s="177">
        <v>11</v>
      </c>
      <c r="J18" s="179"/>
      <c r="K18" s="181" t="e">
        <f>SUM(C18-H18)</f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731</v>
      </c>
      <c r="S18" s="176">
        <v>0.5309</v>
      </c>
      <c r="T18" s="179"/>
      <c r="U18" s="181" t="e">
        <f t="shared" si="0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f>SUM(G19/G13)</f>
        <v>0</v>
      </c>
      <c r="I19" s="189">
        <v>0</v>
      </c>
      <c r="J19" s="191"/>
      <c r="K19" s="193" t="e">
        <f>SUM(C19-H19)</f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0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>SUM(C20-H20)</f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0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>SUM(C21-H21)</f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0"/>
        <v>#DIV/0!</v>
      </c>
    </row>
    <row r="22" spans="1:21" ht="34.5" customHeight="1">
      <c r="A22" s="272" t="s">
        <v>50</v>
      </c>
      <c r="B22" s="211"/>
      <c r="C22" s="252" t="e">
        <f>SUM(B22/B11)</f>
        <v>#DIV/0!</v>
      </c>
      <c r="D22" s="213"/>
      <c r="E22" s="214"/>
      <c r="F22" s="215"/>
      <c r="G22" s="216"/>
      <c r="H22" s="176">
        <f>SUM(G22/G11)</f>
        <v>0</v>
      </c>
      <c r="I22" s="213"/>
      <c r="J22" s="215"/>
      <c r="K22" s="217"/>
      <c r="L22" s="218"/>
      <c r="M22" s="219"/>
      <c r="N22" s="220"/>
      <c r="O22" s="252" t="e">
        <f>SUM(N22/N11)</f>
        <v>#DIV/0!</v>
      </c>
      <c r="P22" s="214"/>
      <c r="Q22" s="215"/>
      <c r="R22" s="216"/>
      <c r="S22" s="176">
        <f>SUM(R22/R11)</f>
        <v>0</v>
      </c>
      <c r="T22" s="215"/>
      <c r="U22" s="181" t="e">
        <f t="shared" si="0"/>
        <v>#DIV/0!</v>
      </c>
    </row>
    <row r="23" spans="1:21" ht="34.5" customHeight="1">
      <c r="A23" s="210"/>
      <c r="B23" s="211"/>
      <c r="C23" s="252" t="e">
        <f>SUM(B23/B12)</f>
        <v>#DIV/0!</v>
      </c>
      <c r="D23" s="213"/>
      <c r="E23" s="214"/>
      <c r="F23" s="215"/>
      <c r="G23" s="216"/>
      <c r="H23" s="176">
        <f>SUM(G23/G12)</f>
        <v>0</v>
      </c>
      <c r="I23" s="213"/>
      <c r="J23" s="215"/>
      <c r="K23" s="217"/>
      <c r="L23" s="218"/>
      <c r="M23" s="219"/>
      <c r="N23" s="220"/>
      <c r="O23" s="252" t="e">
        <f>SUM(N23/N12)</f>
        <v>#DIV/0!</v>
      </c>
      <c r="P23" s="214"/>
      <c r="Q23" s="215"/>
      <c r="R23" s="216"/>
      <c r="S23" s="176">
        <f>SUM(R23/R12)</f>
        <v>0</v>
      </c>
      <c r="T23" s="215"/>
      <c r="U23" s="181" t="e">
        <f t="shared" si="0"/>
        <v>#DIV/0!</v>
      </c>
    </row>
    <row r="24" spans="1:21" ht="34.5" customHeight="1">
      <c r="A24" s="222"/>
      <c r="B24" s="223"/>
      <c r="C24" s="256" t="e">
        <f>SUM(B24/B13)</f>
        <v>#DIV/0!</v>
      </c>
      <c r="D24" s="225"/>
      <c r="E24" s="178"/>
      <c r="F24" s="179"/>
      <c r="G24" s="226"/>
      <c r="H24" s="224">
        <f>SUM(G24/G13)</f>
        <v>0</v>
      </c>
      <c r="I24" s="225"/>
      <c r="J24" s="179"/>
      <c r="K24" s="227" t="e">
        <f>SUM(C24-H24)</f>
        <v>#DIV/0!</v>
      </c>
      <c r="L24" s="182"/>
      <c r="M24" s="228"/>
      <c r="N24" s="229"/>
      <c r="O24" s="256" t="e">
        <f>SUM(N24/N13)</f>
        <v>#DIV/0!</v>
      </c>
      <c r="P24" s="178"/>
      <c r="Q24" s="179"/>
      <c r="R24" s="226"/>
      <c r="S24" s="224">
        <f>SUM(R24/R13)</f>
        <v>0</v>
      </c>
      <c r="T24" s="179"/>
      <c r="U24" s="227" t="e">
        <f t="shared" si="0"/>
        <v>#DIV/0!</v>
      </c>
    </row>
    <row r="25" spans="1:21" ht="12.75">
      <c r="A25" s="112"/>
      <c r="B25" s="111"/>
      <c r="C25" s="111"/>
      <c r="D25" s="111"/>
      <c r="E25" s="111"/>
      <c r="F25" s="111"/>
      <c r="G25" s="111"/>
      <c r="H25" s="111"/>
      <c r="I25" s="111"/>
      <c r="J25" s="111"/>
      <c r="K25" s="118"/>
      <c r="L25" s="111"/>
      <c r="M25" s="112"/>
      <c r="N25" s="111"/>
      <c r="O25" s="111"/>
      <c r="P25" s="111"/>
      <c r="Q25" s="111"/>
      <c r="R25" s="111"/>
      <c r="S25" s="111"/>
      <c r="T25" s="111"/>
      <c r="U25" s="118"/>
    </row>
    <row r="26" spans="1:21" ht="31.5" customHeight="1">
      <c r="A26" s="157" t="s">
        <v>18</v>
      </c>
      <c r="B26" s="234"/>
      <c r="C26" s="233" t="e">
        <f>SUM(C17:C24)</f>
        <v>#DIV/0!</v>
      </c>
      <c r="D26" s="233"/>
      <c r="E26" s="234"/>
      <c r="F26" s="234"/>
      <c r="G26" s="234"/>
      <c r="H26" s="158">
        <f>SUM(H17:H24)</f>
        <v>1</v>
      </c>
      <c r="I26" s="236"/>
      <c r="J26" s="237"/>
      <c r="K26" s="238"/>
      <c r="L26" s="237"/>
      <c r="M26" s="239" t="s">
        <v>18</v>
      </c>
      <c r="N26" s="240"/>
      <c r="O26" s="241" t="e">
        <f>SUM(O17:O24)</f>
        <v>#DIV/0!</v>
      </c>
      <c r="P26" s="240"/>
      <c r="Q26" s="240"/>
      <c r="R26" s="240"/>
      <c r="S26" s="243">
        <f>SUM(S17:S24)</f>
        <v>1</v>
      </c>
      <c r="T26" s="237"/>
      <c r="U26" s="238"/>
    </row>
    <row r="27" ht="31.5" customHeight="1">
      <c r="L27" s="111"/>
    </row>
    <row r="28" ht="30" customHeight="1">
      <c r="D28" s="271"/>
    </row>
    <row r="29" ht="49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7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H14" sqref="H14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48" t="s">
        <v>48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448"/>
      <c r="R1" s="448"/>
      <c r="S1" s="448"/>
      <c r="T1" s="448"/>
      <c r="U1" s="448"/>
    </row>
    <row r="2" spans="1:21" ht="34.5" customHeight="1">
      <c r="A2" s="1"/>
      <c r="B2" s="2" t="s">
        <v>0</v>
      </c>
      <c r="C2" s="3"/>
      <c r="D2" s="4" t="s">
        <v>19</v>
      </c>
      <c r="E2" s="5"/>
      <c r="F2" s="5"/>
      <c r="G2" s="5"/>
      <c r="H2" s="5"/>
      <c r="I2" s="5"/>
      <c r="J2" s="5"/>
      <c r="K2" s="6"/>
      <c r="L2" s="7"/>
      <c r="M2" s="7"/>
      <c r="N2" s="7"/>
      <c r="O2" s="7"/>
      <c r="P2" s="7"/>
      <c r="Q2" s="7"/>
      <c r="R2" s="7"/>
      <c r="S2" s="7"/>
      <c r="T2" s="7"/>
      <c r="U2" s="8"/>
    </row>
    <row r="3" spans="1:21" ht="12.75">
      <c r="A3" s="1"/>
      <c r="B3" s="9"/>
      <c r="C3" s="7"/>
      <c r="D3" s="10"/>
      <c r="E3" s="10"/>
      <c r="F3" s="10"/>
      <c r="G3" s="10"/>
      <c r="H3" s="7"/>
      <c r="I3" s="7"/>
      <c r="J3" s="7"/>
      <c r="K3" s="11"/>
      <c r="L3" s="7"/>
      <c r="M3" s="7"/>
      <c r="N3" s="7"/>
      <c r="O3" s="7"/>
      <c r="P3" s="7"/>
      <c r="Q3" s="7"/>
      <c r="R3" s="7"/>
      <c r="S3" s="7"/>
      <c r="T3" s="7"/>
      <c r="U3" s="8"/>
    </row>
    <row r="4" spans="1:21" ht="18">
      <c r="A4" s="1"/>
      <c r="B4" s="12" t="s">
        <v>2</v>
      </c>
      <c r="C4" s="7"/>
      <c r="D4" s="449" t="s">
        <v>19</v>
      </c>
      <c r="E4" s="449"/>
      <c r="F4" s="449"/>
      <c r="G4" s="449"/>
      <c r="H4" s="449"/>
      <c r="I4" s="449"/>
      <c r="J4" s="449"/>
      <c r="K4" s="449"/>
      <c r="L4" s="7"/>
      <c r="M4" s="7"/>
      <c r="N4" s="7"/>
      <c r="O4" s="7"/>
      <c r="P4" s="7"/>
      <c r="Q4" s="7"/>
      <c r="R4" s="7"/>
      <c r="S4" s="7"/>
      <c r="T4" s="7"/>
      <c r="U4" s="8"/>
    </row>
    <row r="5" spans="1:21" ht="12.75">
      <c r="A5" s="1"/>
      <c r="B5" s="9"/>
      <c r="C5" s="7"/>
      <c r="D5" s="10"/>
      <c r="E5" s="10"/>
      <c r="F5" s="10"/>
      <c r="G5" s="10"/>
      <c r="H5" s="7"/>
      <c r="I5" s="7"/>
      <c r="J5" s="7"/>
      <c r="K5" s="11"/>
      <c r="L5" s="7"/>
      <c r="M5" s="7"/>
      <c r="N5" s="7"/>
      <c r="O5" s="7"/>
      <c r="P5" s="7"/>
      <c r="Q5" s="7"/>
      <c r="R5" s="7"/>
      <c r="S5" s="7"/>
      <c r="T5" s="7"/>
      <c r="U5" s="8"/>
    </row>
    <row r="6" spans="1:21" ht="18.75">
      <c r="A6" s="1"/>
      <c r="B6" s="13" t="s">
        <v>3</v>
      </c>
      <c r="C6" s="14"/>
      <c r="D6" s="450"/>
      <c r="E6" s="450"/>
      <c r="F6" s="450"/>
      <c r="G6" s="450"/>
      <c r="H6" s="450"/>
      <c r="I6" s="450"/>
      <c r="J6" s="450"/>
      <c r="K6" s="450"/>
      <c r="L6" s="7"/>
      <c r="M6" s="7"/>
      <c r="N6" s="7"/>
      <c r="O6" s="7"/>
      <c r="P6" s="7"/>
      <c r="Q6" s="7"/>
      <c r="R6" s="7"/>
      <c r="S6" s="7"/>
      <c r="T6" s="7"/>
      <c r="U6" s="8"/>
    </row>
    <row r="7" spans="1:21" ht="18.75">
      <c r="A7" s="1"/>
      <c r="B7" s="15"/>
      <c r="C7" s="7"/>
      <c r="D7" s="16"/>
      <c r="E7" s="10"/>
      <c r="F7" s="10"/>
      <c r="G7" s="10"/>
      <c r="H7" s="10"/>
      <c r="I7" s="10"/>
      <c r="J7" s="10"/>
      <c r="K7" s="10"/>
      <c r="L7" s="7"/>
      <c r="M7" s="7"/>
      <c r="N7" s="7"/>
      <c r="O7" s="7"/>
      <c r="P7" s="7"/>
      <c r="Q7" s="7"/>
      <c r="R7" s="7"/>
      <c r="S7" s="7"/>
      <c r="T7" s="7"/>
      <c r="U7" s="8"/>
    </row>
    <row r="8" spans="1:21" s="257" customFormat="1" ht="26.25">
      <c r="A8" s="451" t="s">
        <v>4</v>
      </c>
      <c r="B8" s="451"/>
      <c r="C8" s="451"/>
      <c r="D8" s="451"/>
      <c r="E8" s="451"/>
      <c r="F8" s="451"/>
      <c r="G8" s="451"/>
      <c r="H8" s="451"/>
      <c r="I8" s="451"/>
      <c r="J8" s="451"/>
      <c r="K8" s="451"/>
      <c r="L8" s="267"/>
      <c r="M8" s="452" t="s">
        <v>5</v>
      </c>
      <c r="N8" s="452"/>
      <c r="O8" s="452"/>
      <c r="P8" s="452"/>
      <c r="Q8" s="452"/>
      <c r="R8" s="452"/>
      <c r="S8" s="452"/>
      <c r="T8" s="452"/>
      <c r="U8" s="452"/>
    </row>
    <row r="9" spans="1:21" ht="15.7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9"/>
      <c r="L9" s="7"/>
      <c r="M9" s="17"/>
      <c r="N9" s="18"/>
      <c r="O9" s="18"/>
      <c r="P9" s="18"/>
      <c r="Q9" s="18"/>
      <c r="R9" s="18"/>
      <c r="S9" s="18"/>
      <c r="T9" s="18"/>
      <c r="U9" s="19"/>
    </row>
    <row r="10" spans="1:21" ht="28.5" thickBot="1">
      <c r="A10" s="1"/>
      <c r="B10" s="20">
        <v>2017</v>
      </c>
      <c r="C10" s="21" t="s">
        <v>6</v>
      </c>
      <c r="D10" s="7"/>
      <c r="E10" s="22"/>
      <c r="F10" s="7"/>
      <c r="G10" s="23">
        <v>2012</v>
      </c>
      <c r="H10" s="24" t="s">
        <v>6</v>
      </c>
      <c r="I10" s="7"/>
      <c r="J10" s="7"/>
      <c r="K10" s="25" t="s">
        <v>7</v>
      </c>
      <c r="L10" s="7"/>
      <c r="M10" s="1"/>
      <c r="N10" s="20">
        <v>2017</v>
      </c>
      <c r="O10" s="21" t="s">
        <v>6</v>
      </c>
      <c r="P10" s="22"/>
      <c r="Q10" s="7"/>
      <c r="R10" s="23">
        <v>2012</v>
      </c>
      <c r="S10" s="24" t="s">
        <v>6</v>
      </c>
      <c r="T10" s="7"/>
      <c r="U10" s="25" t="s">
        <v>7</v>
      </c>
    </row>
    <row r="11" spans="1:21" ht="30" customHeight="1" thickTop="1">
      <c r="A11" s="26" t="s">
        <v>8</v>
      </c>
      <c r="B11" s="54">
        <f>Eisenstadt!B11+Kleinhöflein!B11+'St_ Georgen'!B11</f>
        <v>0</v>
      </c>
      <c r="C11" s="28"/>
      <c r="D11" s="7"/>
      <c r="E11" s="22"/>
      <c r="F11" s="7"/>
      <c r="G11" s="301">
        <v>10445</v>
      </c>
      <c r="H11" s="29"/>
      <c r="I11" s="7"/>
      <c r="J11" s="7"/>
      <c r="K11" s="30"/>
      <c r="L11" s="31"/>
      <c r="M11" s="32" t="s">
        <v>8</v>
      </c>
      <c r="N11" s="27">
        <f>Eisenstadt!N11+Kleinhöflein!N11+'St_ Georgen'!N11</f>
        <v>0</v>
      </c>
      <c r="O11" s="28"/>
      <c r="P11" s="22"/>
      <c r="Q11" s="7"/>
      <c r="R11" s="297">
        <v>10445</v>
      </c>
      <c r="S11" s="29"/>
      <c r="T11" s="7"/>
      <c r="U11" s="30"/>
    </row>
    <row r="12" spans="1:21" ht="30" customHeight="1">
      <c r="A12" s="33" t="s">
        <v>9</v>
      </c>
      <c r="B12" s="54">
        <f>Eisenstadt!B12+Kleinhöflein!B12+'St_ Georgen'!B12</f>
        <v>0</v>
      </c>
      <c r="C12" s="34" t="e">
        <f>SUM(B12/B11)</f>
        <v>#DIV/0!</v>
      </c>
      <c r="D12" s="7"/>
      <c r="E12" s="22"/>
      <c r="F12" s="7"/>
      <c r="G12" s="301">
        <v>7595</v>
      </c>
      <c r="H12" s="35">
        <v>0.7271</v>
      </c>
      <c r="I12" s="7"/>
      <c r="J12" s="7"/>
      <c r="K12" s="30" t="e">
        <f>SUM(C12-H12)</f>
        <v>#DIV/0!</v>
      </c>
      <c r="L12" s="31"/>
      <c r="M12" s="33" t="s">
        <v>9</v>
      </c>
      <c r="N12" s="27">
        <f>Eisenstadt!N12+Kleinhöflein!N12+'St_ Georgen'!N12</f>
        <v>0</v>
      </c>
      <c r="O12" s="34" t="e">
        <f>SUM(N12/N11)</f>
        <v>#DIV/0!</v>
      </c>
      <c r="P12" s="22"/>
      <c r="Q12" s="7"/>
      <c r="R12" s="297">
        <v>7595</v>
      </c>
      <c r="S12" s="35">
        <f>SUM(R12/R11)</f>
        <v>0.7271421732886548</v>
      </c>
      <c r="T12" s="7"/>
      <c r="U12" s="30" t="e">
        <f>SUM(O12-S12)</f>
        <v>#DIV/0!</v>
      </c>
    </row>
    <row r="13" spans="1:21" ht="30" customHeight="1">
      <c r="A13" s="33" t="s">
        <v>10</v>
      </c>
      <c r="B13" s="54">
        <f>Eisenstadt!B13+Kleinhöflein!B13+'St_ Georgen'!B13</f>
        <v>0</v>
      </c>
      <c r="C13" s="34" t="e">
        <f>SUM(B13/B12)</f>
        <v>#DIV/0!</v>
      </c>
      <c r="D13" s="7"/>
      <c r="E13" s="22"/>
      <c r="F13" s="7"/>
      <c r="G13" s="301">
        <v>7041</v>
      </c>
      <c r="H13" s="35">
        <v>0.9271</v>
      </c>
      <c r="I13" s="7"/>
      <c r="J13" s="7"/>
      <c r="K13" s="30" t="e">
        <f>SUM(C13-H13)</f>
        <v>#DIV/0!</v>
      </c>
      <c r="L13" s="31"/>
      <c r="M13" s="33" t="s">
        <v>10</v>
      </c>
      <c r="N13" s="27">
        <f>Eisenstadt!N13+Kleinhöflein!N13+'St_ Georgen'!N13</f>
        <v>0</v>
      </c>
      <c r="O13" s="34" t="e">
        <f>SUM(N13/N12)</f>
        <v>#DIV/0!</v>
      </c>
      <c r="P13" s="22"/>
      <c r="Q13" s="7"/>
      <c r="R13" s="297">
        <v>7307</v>
      </c>
      <c r="S13" s="35">
        <f>SUM(R13/R12)</f>
        <v>0.9620803159973667</v>
      </c>
      <c r="T13" s="7"/>
      <c r="U13" s="30" t="e">
        <f>SUM(O13-S13)</f>
        <v>#DIV/0!</v>
      </c>
    </row>
    <row r="14" spans="1:21" ht="30" customHeight="1" thickBot="1">
      <c r="A14" s="36" t="s">
        <v>11</v>
      </c>
      <c r="B14" s="54">
        <f>Eisenstadt!B14+Kleinhöflein!B14+'St_ Georgen'!B14</f>
        <v>0</v>
      </c>
      <c r="C14" s="38" t="e">
        <f>SUM(B14/B12)</f>
        <v>#DIV/0!</v>
      </c>
      <c r="D14" s="7"/>
      <c r="E14" s="22"/>
      <c r="F14" s="7"/>
      <c r="G14" s="301">
        <v>554</v>
      </c>
      <c r="H14" s="39">
        <v>0.0729</v>
      </c>
      <c r="I14" s="7"/>
      <c r="J14" s="7"/>
      <c r="K14" s="40" t="e">
        <f>SUM(C14-H14)</f>
        <v>#DIV/0!</v>
      </c>
      <c r="L14" s="31"/>
      <c r="M14" s="36" t="s">
        <v>11</v>
      </c>
      <c r="N14" s="27">
        <f>Eisenstadt!N14+Kleinhöflein!N14+'St_ Georgen'!N14</f>
        <v>0</v>
      </c>
      <c r="O14" s="38" t="e">
        <f>SUM(N14/N12)</f>
        <v>#DIV/0!</v>
      </c>
      <c r="P14" s="22"/>
      <c r="Q14" s="7"/>
      <c r="R14" s="297">
        <v>288</v>
      </c>
      <c r="S14" s="39">
        <f>SUM(R14/R12)</f>
        <v>0.03791968400263331</v>
      </c>
      <c r="T14" s="7"/>
      <c r="U14" s="40" t="e">
        <f>SUM(O14-S14)</f>
        <v>#DIV/0!</v>
      </c>
    </row>
    <row r="15" spans="1:21" ht="24.75" customHeight="1" thickBot="1" thickTop="1">
      <c r="A15" s="41"/>
      <c r="B15" s="7"/>
      <c r="C15" s="7"/>
      <c r="D15" s="7"/>
      <c r="E15" s="7"/>
      <c r="F15" s="7"/>
      <c r="G15" s="7"/>
      <c r="H15" s="7"/>
      <c r="I15" s="7"/>
      <c r="J15" s="7"/>
      <c r="K15" s="8"/>
      <c r="L15" s="7"/>
      <c r="M15" s="41"/>
      <c r="N15" s="7"/>
      <c r="O15" s="7"/>
      <c r="P15" s="7"/>
      <c r="Q15" s="7"/>
      <c r="R15" s="302"/>
      <c r="S15" s="7"/>
      <c r="T15" s="7"/>
      <c r="U15" s="8"/>
    </row>
    <row r="16" spans="1:21" s="273" customFormat="1" ht="49.5" customHeight="1" thickBot="1">
      <c r="A16" s="274" t="s">
        <v>12</v>
      </c>
      <c r="B16" s="275">
        <v>2017</v>
      </c>
      <c r="C16" s="276" t="s">
        <v>6</v>
      </c>
      <c r="D16" s="277" t="s">
        <v>49</v>
      </c>
      <c r="E16" s="278"/>
      <c r="F16" s="279"/>
      <c r="G16" s="23">
        <v>2012</v>
      </c>
      <c r="H16" s="280" t="s">
        <v>6</v>
      </c>
      <c r="I16" s="277" t="s">
        <v>47</v>
      </c>
      <c r="J16" s="279"/>
      <c r="K16" s="281" t="s">
        <v>7</v>
      </c>
      <c r="L16" s="282"/>
      <c r="M16" s="42" t="s">
        <v>13</v>
      </c>
      <c r="N16" s="275">
        <v>2017</v>
      </c>
      <c r="O16" s="280" t="s">
        <v>6</v>
      </c>
      <c r="P16" s="278"/>
      <c r="Q16" s="279"/>
      <c r="R16" s="303">
        <v>2012</v>
      </c>
      <c r="S16" s="280" t="s">
        <v>6</v>
      </c>
      <c r="T16" s="279"/>
      <c r="U16" s="281" t="s">
        <v>7</v>
      </c>
    </row>
    <row r="17" spans="1:21" ht="34.5" customHeight="1" thickTop="1">
      <c r="A17" s="43" t="s">
        <v>14</v>
      </c>
      <c r="B17" s="54">
        <f>Eisenstadt!B17+Kleinhöflein!B17+'St_ Georgen'!B17</f>
        <v>0</v>
      </c>
      <c r="C17" s="45" t="e">
        <f>SUM(B17/B13)</f>
        <v>#DIV/0!</v>
      </c>
      <c r="D17" s="165">
        <v>0</v>
      </c>
      <c r="E17" s="47"/>
      <c r="F17" s="48"/>
      <c r="G17" s="301">
        <v>1997</v>
      </c>
      <c r="H17" s="49">
        <f>SUM(G17/G13)</f>
        <v>0.2836244851583582</v>
      </c>
      <c r="I17" s="165">
        <v>9</v>
      </c>
      <c r="J17" s="48"/>
      <c r="K17" s="50" t="e">
        <f aca="true" t="shared" si="0" ref="K17:K22">SUM(C17-H17)</f>
        <v>#DIV/0!</v>
      </c>
      <c r="L17" s="51"/>
      <c r="M17" s="52"/>
      <c r="N17" s="44">
        <f>Eisenstadt!N17+Kleinhöflein!N17+'St_ Georgen'!N17</f>
        <v>0</v>
      </c>
      <c r="O17" s="45" t="e">
        <f>SUM(N17/N13)</f>
        <v>#DIV/0!</v>
      </c>
      <c r="P17" s="47"/>
      <c r="Q17" s="48"/>
      <c r="R17" s="297">
        <v>2114</v>
      </c>
      <c r="S17" s="49">
        <f>SUM(R17/R13)</f>
        <v>0.2893116189954838</v>
      </c>
      <c r="T17" s="48"/>
      <c r="U17" s="50" t="e">
        <f aca="true" t="shared" si="1" ref="U17:U22">SUM(O17-S17)</f>
        <v>#DIV/0!</v>
      </c>
    </row>
    <row r="18" spans="1:21" ht="34.5" customHeight="1">
      <c r="A18" s="53" t="s">
        <v>15</v>
      </c>
      <c r="B18" s="54">
        <f>Eisenstadt!B18+Kleinhöflein!B18+'St_ Georgen'!B18</f>
        <v>0</v>
      </c>
      <c r="C18" s="55" t="e">
        <f>SUM(B18/B13)</f>
        <v>#DIV/0!</v>
      </c>
      <c r="D18" s="177">
        <v>0</v>
      </c>
      <c r="E18" s="57"/>
      <c r="F18" s="58"/>
      <c r="G18" s="301">
        <v>3534</v>
      </c>
      <c r="H18" s="59">
        <f>SUM(G18/G13)</f>
        <v>0.501917341286749</v>
      </c>
      <c r="I18" s="177">
        <v>15</v>
      </c>
      <c r="J18" s="58"/>
      <c r="K18" s="60" t="e">
        <f t="shared" si="0"/>
        <v>#DIV/0!</v>
      </c>
      <c r="L18" s="61"/>
      <c r="M18" s="62"/>
      <c r="N18" s="54">
        <f>Eisenstadt!N18+Kleinhöflein!N18+'St_ Georgen'!N18</f>
        <v>0</v>
      </c>
      <c r="O18" s="55" t="e">
        <f>SUM(N18/N13)</f>
        <v>#DIV/0!</v>
      </c>
      <c r="P18" s="57"/>
      <c r="Q18" s="58"/>
      <c r="R18" s="297">
        <v>3909</v>
      </c>
      <c r="S18" s="59">
        <f>SUM(R18/R13)</f>
        <v>0.5349664705077323</v>
      </c>
      <c r="T18" s="58"/>
      <c r="U18" s="60" t="e">
        <f t="shared" si="1"/>
        <v>#DIV/0!</v>
      </c>
    </row>
    <row r="19" spans="1:21" ht="34.5" customHeight="1">
      <c r="A19" s="63" t="s">
        <v>16</v>
      </c>
      <c r="B19" s="64">
        <f>Eisenstadt!B19+Kleinhöflein!B19+'St_ Georgen'!B19</f>
        <v>0</v>
      </c>
      <c r="C19" s="65" t="e">
        <f>SUM(B19/B13)</f>
        <v>#DIV/0!</v>
      </c>
      <c r="D19" s="189">
        <v>0</v>
      </c>
      <c r="E19" s="67"/>
      <c r="F19" s="68"/>
      <c r="G19" s="301">
        <v>528</v>
      </c>
      <c r="H19" s="69">
        <f>SUM(G19/G13)</f>
        <v>0.0749893481039625</v>
      </c>
      <c r="I19" s="189">
        <v>2</v>
      </c>
      <c r="J19" s="68"/>
      <c r="K19" s="70" t="e">
        <f t="shared" si="0"/>
        <v>#DIV/0!</v>
      </c>
      <c r="L19" s="71"/>
      <c r="M19" s="72"/>
      <c r="N19" s="64">
        <f>Eisenstadt!N19+Kleinhöflein!N19+'St_ Georgen'!N19</f>
        <v>0</v>
      </c>
      <c r="O19" s="65" t="e">
        <f>SUM(N19/N13)</f>
        <v>#DIV/0!</v>
      </c>
      <c r="P19" s="67"/>
      <c r="Q19" s="68"/>
      <c r="R19" s="297">
        <v>423</v>
      </c>
      <c r="S19" s="69">
        <f>SUM(R19/R13)</f>
        <v>0.05788969481319283</v>
      </c>
      <c r="T19" s="68"/>
      <c r="U19" s="70" t="e">
        <f t="shared" si="1"/>
        <v>#DIV/0!</v>
      </c>
    </row>
    <row r="20" spans="1:21" ht="34.5" customHeight="1">
      <c r="A20" s="73" t="s">
        <v>17</v>
      </c>
      <c r="B20" s="74">
        <f>Eisenstadt!B20+Kleinhöflein!B20+'St_ Georgen'!B20</f>
        <v>0</v>
      </c>
      <c r="C20" s="75" t="e">
        <f>SUM(B20/B13)</f>
        <v>#DIV/0!</v>
      </c>
      <c r="D20" s="201">
        <v>0</v>
      </c>
      <c r="E20" s="77"/>
      <c r="F20" s="78"/>
      <c r="G20" s="301">
        <v>862</v>
      </c>
      <c r="H20" s="79">
        <f>SUM(G20/G13)</f>
        <v>0.12242579179093879</v>
      </c>
      <c r="I20" s="201">
        <v>3</v>
      </c>
      <c r="J20" s="78"/>
      <c r="K20" s="80" t="e">
        <f t="shared" si="0"/>
        <v>#DIV/0!</v>
      </c>
      <c r="L20" s="81"/>
      <c r="M20" s="82"/>
      <c r="N20" s="74">
        <f>Eisenstadt!N20+Kleinhöflein!N20+'St_ Georgen'!N20</f>
        <v>0</v>
      </c>
      <c r="O20" s="75" t="e">
        <f>SUM(N20/N13)</f>
        <v>#DIV/0!</v>
      </c>
      <c r="P20" s="77"/>
      <c r="Q20" s="78"/>
      <c r="R20" s="297">
        <v>726</v>
      </c>
      <c r="S20" s="79">
        <f>SUM(R20/R13)</f>
        <v>0.0993567811687423</v>
      </c>
      <c r="T20" s="78"/>
      <c r="U20" s="80" t="e">
        <f t="shared" si="1"/>
        <v>#DIV/0!</v>
      </c>
    </row>
    <row r="21" spans="1:21" ht="34.5" customHeight="1">
      <c r="A21" s="83" t="s">
        <v>50</v>
      </c>
      <c r="B21" s="84">
        <f>Eisenstadt!B21+Kleinhöflein!B21+'St_ Georgen'!B21</f>
        <v>0</v>
      </c>
      <c r="C21" s="85" t="e">
        <f>SUM(B21/B13)</f>
        <v>#DIV/0!</v>
      </c>
      <c r="D21" s="213">
        <v>0</v>
      </c>
      <c r="E21" s="87"/>
      <c r="F21" s="88"/>
      <c r="G21" s="301"/>
      <c r="H21" s="89">
        <f>SUM(G21/G13)</f>
        <v>0</v>
      </c>
      <c r="I21" s="213">
        <v>0</v>
      </c>
      <c r="J21" s="88"/>
      <c r="K21" s="90" t="e">
        <f t="shared" si="0"/>
        <v>#DIV/0!</v>
      </c>
      <c r="L21" s="91"/>
      <c r="M21" s="92"/>
      <c r="N21" s="84">
        <f>Eisenstadt!N21+Kleinhöflein!N21+'St_ Georgen'!N21</f>
        <v>0</v>
      </c>
      <c r="O21" s="85" t="e">
        <f>SUM(N21/N13)</f>
        <v>#DIV/0!</v>
      </c>
      <c r="P21" s="87"/>
      <c r="Q21" s="88"/>
      <c r="R21" s="297">
        <f>Eisenstadt!R21+Kleinhöflein!R21+'St_ Georgen'!R21</f>
        <v>0</v>
      </c>
      <c r="S21" s="89">
        <f>SUM(R21/R13)</f>
        <v>0</v>
      </c>
      <c r="T21" s="88"/>
      <c r="U21" s="90" t="e">
        <f t="shared" si="1"/>
        <v>#DIV/0!</v>
      </c>
    </row>
    <row r="22" spans="1:21" ht="34.5" customHeight="1" thickBot="1">
      <c r="A22" s="93" t="s">
        <v>50</v>
      </c>
      <c r="B22" s="94">
        <v>0</v>
      </c>
      <c r="C22" s="95" t="e">
        <f>SUM(B22/B13)</f>
        <v>#DIV/0!</v>
      </c>
      <c r="D22" s="225">
        <v>0</v>
      </c>
      <c r="E22" s="57"/>
      <c r="F22" s="58"/>
      <c r="G22" s="301">
        <v>120</v>
      </c>
      <c r="H22" s="97">
        <f>SUM(G22/G13)</f>
        <v>0.017043033659991477</v>
      </c>
      <c r="I22" s="225">
        <v>0</v>
      </c>
      <c r="J22" s="58"/>
      <c r="K22" s="98" t="e">
        <f t="shared" si="0"/>
        <v>#DIV/0!</v>
      </c>
      <c r="L22" s="61"/>
      <c r="M22" s="99"/>
      <c r="N22" s="94">
        <f>Eisenstadt!N22+Kleinhöflein!N22+'St_ Georgen'!N22</f>
        <v>0</v>
      </c>
      <c r="O22" s="95" t="e">
        <f>SUM(N22/N13)</f>
        <v>#DIV/0!</v>
      </c>
      <c r="P22" s="57"/>
      <c r="Q22" s="58"/>
      <c r="R22" s="297">
        <v>135</v>
      </c>
      <c r="S22" s="97">
        <f>SUM(R22/R13)</f>
        <v>0.018475434514848774</v>
      </c>
      <c r="T22" s="58"/>
      <c r="U22" s="98" t="e">
        <f t="shared" si="1"/>
        <v>#DIV/0!</v>
      </c>
    </row>
    <row r="23" spans="1:21" ht="12.75">
      <c r="A23" s="1"/>
      <c r="B23" s="7"/>
      <c r="C23" s="7"/>
      <c r="D23" s="7"/>
      <c r="E23" s="7"/>
      <c r="F23" s="7"/>
      <c r="G23" s="7"/>
      <c r="H23" s="7"/>
      <c r="I23" s="7"/>
      <c r="J23" s="7"/>
      <c r="K23" s="8"/>
      <c r="L23" s="7"/>
      <c r="M23" s="1"/>
      <c r="N23" s="7"/>
      <c r="O23" s="7"/>
      <c r="P23" s="7"/>
      <c r="Q23" s="7"/>
      <c r="R23" s="7"/>
      <c r="S23" s="7"/>
      <c r="T23" s="7"/>
      <c r="U23" s="8"/>
    </row>
    <row r="24" spans="1:21" ht="31.5" customHeight="1">
      <c r="A24" s="100" t="s">
        <v>18</v>
      </c>
      <c r="B24" s="101"/>
      <c r="C24" s="102" t="e">
        <f>SUM(C17:C22)</f>
        <v>#DIV/0!</v>
      </c>
      <c r="D24" s="102"/>
      <c r="E24" s="101"/>
      <c r="F24" s="101"/>
      <c r="G24" s="101"/>
      <c r="H24" s="103">
        <f>SUM(H17:H22)</f>
        <v>1</v>
      </c>
      <c r="I24" s="104"/>
      <c r="J24" s="105"/>
      <c r="K24" s="106"/>
      <c r="L24" s="105"/>
      <c r="M24" s="107" t="s">
        <v>18</v>
      </c>
      <c r="N24" s="108"/>
      <c r="O24" s="109" t="e">
        <f>SUM(O17:O22)</f>
        <v>#DIV/0!</v>
      </c>
      <c r="P24" s="108"/>
      <c r="Q24" s="108"/>
      <c r="R24" s="108"/>
      <c r="S24" s="110">
        <f>SUM(S17:S22)</f>
        <v>1</v>
      </c>
      <c r="T24" s="105"/>
      <c r="U24" s="106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0">
      <selection activeCell="B22" sqref="B22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13.00390625" style="0" customWidth="1"/>
    <col min="5" max="5" width="2.140625" style="0" customWidth="1"/>
    <col min="6" max="6" width="1.8515625" style="0" customWidth="1"/>
    <col min="7" max="7" width="10.00390625" style="0" customWidth="1"/>
    <col min="8" max="8" width="12.28125" style="0" bestFit="1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0.140625" style="0" bestFit="1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19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 t="s">
        <v>19</v>
      </c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0</v>
      </c>
      <c r="H11" s="141"/>
      <c r="I11" s="111"/>
      <c r="J11" s="111"/>
      <c r="K11" s="142"/>
      <c r="L11" s="143"/>
      <c r="M11" s="137" t="s">
        <v>8</v>
      </c>
      <c r="N11" s="144">
        <f>B11</f>
        <v>0</v>
      </c>
      <c r="O11" s="139"/>
      <c r="P11" s="133"/>
      <c r="Q11" s="111"/>
      <c r="R11" s="248">
        <v>0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0</v>
      </c>
      <c r="H12" s="258" t="e">
        <f>SUM(G12/G11)</f>
        <v>#DIV/0!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0</v>
      </c>
      <c r="S12" s="258" t="e">
        <f>SUM(R12/R11)</f>
        <v>#DIV/0!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0</v>
      </c>
      <c r="H13" s="258" t="e">
        <f>SUM(G13/G12)</f>
        <v>#DIV/0!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0</v>
      </c>
      <c r="S13" s="258" t="e">
        <f>SUM(R13/R12)</f>
        <v>#DIV/0!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0</v>
      </c>
      <c r="H14" s="259" t="e">
        <f>SUM(G14/G12)</f>
        <v>#DIV/0!</v>
      </c>
      <c r="I14" s="111"/>
      <c r="J14" s="111"/>
      <c r="K14" s="155" t="e">
        <f>SUM(C14-H14)</f>
        <v>#DIV/0!</v>
      </c>
      <c r="L14" s="143"/>
      <c r="M14" s="156" t="s">
        <v>11</v>
      </c>
      <c r="N14" s="152">
        <f>SUM(N12-N13)</f>
        <v>0</v>
      </c>
      <c r="O14" s="153" t="e">
        <f>SUM(N14/N12)</f>
        <v>#DIV/0!</v>
      </c>
      <c r="P14" s="133"/>
      <c r="Q14" s="111"/>
      <c r="R14" s="250">
        <f>SUM(R12-R13)</f>
        <v>0</v>
      </c>
      <c r="S14" s="259" t="e">
        <f>SUM(R14/R12)</f>
        <v>#DIV/0!</v>
      </c>
      <c r="T14" s="111"/>
      <c r="U14" s="155" t="e">
        <f>SUM(O14-S14)</f>
        <v>#DIV/0!</v>
      </c>
    </row>
    <row r="15" spans="1:21" ht="24.75" customHeight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>
      <c r="A16" s="283" t="s">
        <v>12</v>
      </c>
      <c r="B16" s="284">
        <v>2017</v>
      </c>
      <c r="C16" s="285" t="s">
        <v>6</v>
      </c>
      <c r="D16" s="292" t="s">
        <v>49</v>
      </c>
      <c r="E16" s="287"/>
      <c r="F16" s="288"/>
      <c r="G16" s="293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294">
        <v>2012</v>
      </c>
      <c r="S16" s="289" t="s">
        <v>6</v>
      </c>
      <c r="T16" s="288"/>
      <c r="U16" s="290" t="s">
        <v>7</v>
      </c>
    </row>
    <row r="17" spans="1:21" ht="34.5" customHeight="1">
      <c r="A17" s="162" t="s">
        <v>14</v>
      </c>
      <c r="B17" s="163">
        <v>0</v>
      </c>
      <c r="C17" s="251" t="e">
        <f>SUM(B17/B13)</f>
        <v>#DIV/0!</v>
      </c>
      <c r="D17" s="165">
        <v>0</v>
      </c>
      <c r="E17" s="166"/>
      <c r="F17" s="167"/>
      <c r="G17" s="168">
        <v>0</v>
      </c>
      <c r="H17" s="164" t="e">
        <f>SUM(G17/G13)</f>
        <v>#DIV/0!</v>
      </c>
      <c r="I17" s="165">
        <v>0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0</v>
      </c>
      <c r="S17" s="164" t="e">
        <f>SUM(R17/R13)</f>
        <v>#DIV/0!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>
        <v>0</v>
      </c>
      <c r="C18" s="252" t="e">
        <f>SUM(B18/B13)</f>
        <v>#DIV/0!</v>
      </c>
      <c r="D18" s="177">
        <v>0</v>
      </c>
      <c r="E18" s="178"/>
      <c r="F18" s="179"/>
      <c r="G18" s="180">
        <v>0</v>
      </c>
      <c r="H18" s="176" t="e">
        <f>SUM(G18/G13)</f>
        <v>#DIV/0!</v>
      </c>
      <c r="I18" s="177">
        <v>0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0</v>
      </c>
      <c r="S18" s="176" t="e">
        <f>SUM(R18/R13)</f>
        <v>#DIV/0!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>
        <v>0</v>
      </c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 t="e">
        <f>SUM(G19/G13)</f>
        <v>#DIV/0!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 t="e">
        <f>SUM(R19/R13)</f>
        <v>#DIV/0!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>
        <v>0</v>
      </c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 t="e">
        <f>SUM(G20/G13)</f>
        <v>#DIV/0!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 t="e">
        <f>SUM(R20/R13)</f>
        <v>#DIV/0!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>
        <v>0</v>
      </c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 t="e">
        <f>SUM(G21/G13)</f>
        <v>#DIV/0!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 t="e">
        <f>SUM(R21/R13)</f>
        <v>#DIV/0!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 t="e">
        <f>SUM(G22/G13)</f>
        <v>#DIV/0!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 t="e">
        <f>SUM(R22/R13)</f>
        <v>#DIV/0!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 t="e">
        <f>SUM(H17:H22)</f>
        <v>#DIV/0!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 t="e">
        <f>SUM(S17:S22)</f>
        <v>#DIV/0!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A1" sqref="A1:U1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0.7109375" style="0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1.00390625" style="0" bestFit="1" customWidth="1"/>
    <col min="20" max="20" width="1.8515625" style="0" customWidth="1"/>
    <col min="21" max="21" width="12.140625" style="0" customWidth="1"/>
  </cols>
  <sheetData>
    <row r="1" spans="1:21" ht="55.5">
      <c r="A1" s="458" t="s">
        <v>48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19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 t="s">
        <v>22</v>
      </c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69" customFormat="1" ht="23.25">
      <c r="A8" s="459" t="s">
        <v>4</v>
      </c>
      <c r="B8" s="459"/>
      <c r="C8" s="459"/>
      <c r="D8" s="459"/>
      <c r="E8" s="459"/>
      <c r="F8" s="459"/>
      <c r="G8" s="459"/>
      <c r="H8" s="459"/>
      <c r="I8" s="459"/>
      <c r="J8" s="459"/>
      <c r="K8" s="459"/>
      <c r="L8" s="268"/>
      <c r="M8" s="460" t="s">
        <v>5</v>
      </c>
      <c r="N8" s="460"/>
      <c r="O8" s="460"/>
      <c r="P8" s="460"/>
      <c r="Q8" s="460"/>
      <c r="R8" s="460"/>
      <c r="S8" s="460"/>
      <c r="T8" s="460"/>
      <c r="U8" s="460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0</v>
      </c>
      <c r="H11" s="141"/>
      <c r="I11" s="111"/>
      <c r="J11" s="111"/>
      <c r="K11" s="142"/>
      <c r="L11" s="143"/>
      <c r="M11" s="137" t="s">
        <v>8</v>
      </c>
      <c r="N11" s="144">
        <f>B11</f>
        <v>0</v>
      </c>
      <c r="O11" s="139"/>
      <c r="P11" s="133"/>
      <c r="Q11" s="111"/>
      <c r="R11" s="248">
        <v>0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0</v>
      </c>
      <c r="H12" s="258" t="e">
        <f>SUM(G12/G11)</f>
        <v>#DIV/0!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0</v>
      </c>
      <c r="S12" s="258" t="e">
        <f>SUM(R12/R11)</f>
        <v>#DIV/0!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0</v>
      </c>
      <c r="H13" s="258" t="e">
        <f>SUM(G13/G12)</f>
        <v>#DIV/0!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0</v>
      </c>
      <c r="S13" s="258" t="e">
        <f>SUM(R13/R12)</f>
        <v>#DIV/0!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0</v>
      </c>
      <c r="H14" s="259" t="e">
        <f>SUM(G14/G12)</f>
        <v>#DIV/0!</v>
      </c>
      <c r="I14" s="111"/>
      <c r="J14" s="111"/>
      <c r="K14" s="155" t="e">
        <f>SUM(C14-H14)</f>
        <v>#DIV/0!</v>
      </c>
      <c r="L14" s="143"/>
      <c r="M14" s="156" t="s">
        <v>11</v>
      </c>
      <c r="N14" s="152">
        <f>SUM(N12-N13)</f>
        <v>0</v>
      </c>
      <c r="O14" s="153" t="e">
        <f>SUM(N14/N12)</f>
        <v>#DIV/0!</v>
      </c>
      <c r="P14" s="133"/>
      <c r="Q14" s="111"/>
      <c r="R14" s="250"/>
      <c r="S14" s="259" t="e">
        <f>SUM(R14/R12)</f>
        <v>#DIV/0!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0</v>
      </c>
      <c r="H17" s="164" t="e">
        <f>SUM(G17/G13)</f>
        <v>#DIV/0!</v>
      </c>
      <c r="I17" s="165">
        <v>0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0</v>
      </c>
      <c r="S17" s="164" t="e">
        <f>SUM(R17/R13)</f>
        <v>#DIV/0!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0</v>
      </c>
      <c r="H18" s="176" t="e">
        <f>SUM(G18/G13)</f>
        <v>#DIV/0!</v>
      </c>
      <c r="I18" s="177">
        <v>0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0</v>
      </c>
      <c r="S18" s="176" t="e">
        <f>SUM(R18/R13)</f>
        <v>#DIV/0!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 t="e">
        <f>SUM(G19/G13)</f>
        <v>#DIV/0!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 t="e">
        <f>SUM(R19/R13)</f>
        <v>#DIV/0!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 t="e">
        <f>SUM(G20/G13)</f>
        <v>#DIV/0!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 t="e">
        <f>SUM(R20/R13)</f>
        <v>#DIV/0!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 t="e">
        <f>SUM(G21/G13)</f>
        <v>#DIV/0!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 t="e">
        <f>SUM(R21/R13)</f>
        <v>#DIV/0!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 t="e">
        <f>SUM(G22/G13)</f>
        <v>#DIV/0!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 t="e">
        <f>SUM(R22/R13)</f>
        <v>#DIV/0!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 t="e">
        <f>SUM(H17:H22)</f>
        <v>#DIV/0!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 t="e">
        <f>SUM(S17:S22)</f>
        <v>#DIV/0!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6">
      <selection activeCell="A1" sqref="A1:U1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0.7109375" style="0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0.00390625" style="0" customWidth="1"/>
    <col min="20" max="20" width="1.8515625" style="0" customWidth="1"/>
    <col min="21" max="21" width="12.140625" style="0" customWidth="1"/>
  </cols>
  <sheetData>
    <row r="1" spans="1:21" ht="55.5">
      <c r="A1" s="458" t="s">
        <v>48</v>
      </c>
      <c r="B1" s="458"/>
      <c r="C1" s="458"/>
      <c r="D1" s="458"/>
      <c r="E1" s="458"/>
      <c r="F1" s="458"/>
      <c r="G1" s="458"/>
      <c r="H1" s="458"/>
      <c r="I1" s="458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19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 t="s">
        <v>23</v>
      </c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0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0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0</v>
      </c>
      <c r="H12" s="258" t="e">
        <f>SUM(G12/G11)</f>
        <v>#DIV/0!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0</v>
      </c>
      <c r="S12" s="258" t="e">
        <f>SUM(R12/R11)</f>
        <v>#DIV/0!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0</v>
      </c>
      <c r="H13" s="258" t="e">
        <f>SUM(G13/G12)</f>
        <v>#DIV/0!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0</v>
      </c>
      <c r="S13" s="258" t="e">
        <f>SUM(R13/R12)</f>
        <v>#DIV/0!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0</v>
      </c>
      <c r="H14" s="259" t="e">
        <f>SUM(G14/G12)</f>
        <v>#DIV/0!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/>
      <c r="S14" s="259" t="e">
        <f>SUM(R14/R12)</f>
        <v>#DIV/0!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86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168">
        <v>0</v>
      </c>
      <c r="H17" s="164" t="e">
        <f>SUM(G17/G13)</f>
        <v>#DIV/0!</v>
      </c>
      <c r="I17" s="165">
        <v>0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0</v>
      </c>
      <c r="S17" s="164" t="e">
        <f>SUM(R17/R13)</f>
        <v>#DIV/0!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0</v>
      </c>
      <c r="H18" s="176" t="e">
        <f>SUM(G18/G13)</f>
        <v>#DIV/0!</v>
      </c>
      <c r="I18" s="177">
        <v>0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0</v>
      </c>
      <c r="S18" s="176" t="e">
        <f>SUM(R18/R13)</f>
        <v>#DIV/0!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 t="e">
        <f>SUM(G19/G13)</f>
        <v>#DIV/0!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 t="e">
        <f>SUM(R19/R13)</f>
        <v>#DIV/0!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 t="e">
        <f>SUM(G20/G13)</f>
        <v>#DIV/0!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 t="e">
        <f>SUM(R20/R13)</f>
        <v>#DIV/0!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 t="e">
        <f>SUM(G21/G13)</f>
        <v>#DIV/0!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 t="e">
        <f>SUM(R21/R13)</f>
        <v>#DIV/0!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 t="e">
        <f>SUM(G22/G13)</f>
        <v>#DIV/0!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 t="e">
        <f>SUM(R22/R13)</f>
        <v>#DIV/0!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158" t="e">
        <f>SUM(H17:H22)</f>
        <v>#DIV/0!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 t="e">
        <f>SUM(S17:S22)</f>
        <v>#DIV/0!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K24" sqref="K24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0.7109375" style="0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2.28125" style="0" bestFit="1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24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1729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1729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1499</v>
      </c>
      <c r="H12" s="258">
        <f>SUM(G12/G11)</f>
        <v>0.8669751301330249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1412</v>
      </c>
      <c r="S12" s="258">
        <f>SUM(R12/R11)</f>
        <v>0.816657027183343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1377</v>
      </c>
      <c r="H13" s="258">
        <f>SUM(G13/G12)</f>
        <v>0.9186124082721815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1352</v>
      </c>
      <c r="S13" s="258">
        <f>SUM(R13/R12)</f>
        <v>0.9575070821529745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122</v>
      </c>
      <c r="H14" s="259">
        <f>SUM(G14/G12)</f>
        <v>0.08138759172781855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60</v>
      </c>
      <c r="S14" s="259">
        <f>SUM(R14/R12)</f>
        <v>0.042492917847025496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92" t="s">
        <v>49</v>
      </c>
      <c r="E16" s="287"/>
      <c r="F16" s="288"/>
      <c r="G16" s="293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>
        <v>0</v>
      </c>
      <c r="C17" s="251" t="e">
        <f>SUM(B17/B13)</f>
        <v>#DIV/0!</v>
      </c>
      <c r="D17" s="165">
        <v>0</v>
      </c>
      <c r="E17" s="166"/>
      <c r="F17" s="167"/>
      <c r="G17" s="168">
        <v>460</v>
      </c>
      <c r="H17" s="164">
        <f>SUM(G17/G13)</f>
        <v>0.33405954974582425</v>
      </c>
      <c r="I17" s="165">
        <v>7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168">
        <v>522</v>
      </c>
      <c r="S17" s="164">
        <f>SUM(R17/R13)</f>
        <v>0.386094674556213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>
        <v>0</v>
      </c>
      <c r="C18" s="252" t="e">
        <f>SUM(B18/B13)</f>
        <v>#DIV/0!</v>
      </c>
      <c r="D18" s="177">
        <v>0</v>
      </c>
      <c r="E18" s="178"/>
      <c r="F18" s="179"/>
      <c r="G18" s="180">
        <v>425</v>
      </c>
      <c r="H18" s="176">
        <f>SUM(G18/G13)</f>
        <v>0.30864197530864196</v>
      </c>
      <c r="I18" s="177">
        <v>6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0</v>
      </c>
      <c r="S18" s="176">
        <f>SUM(R18/R13)</f>
        <v>0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>
        <v>0</v>
      </c>
      <c r="C19" s="253" t="e">
        <f>SUM(B19/B13)</f>
        <v>#DIV/0!</v>
      </c>
      <c r="D19" s="189">
        <v>0</v>
      </c>
      <c r="E19" s="190"/>
      <c r="F19" s="191"/>
      <c r="G19" s="192">
        <v>0</v>
      </c>
      <c r="H19" s="188">
        <v>0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0</v>
      </c>
      <c r="S19" s="188">
        <f>SUM(R19/R13)</f>
        <v>0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>
        <v>0</v>
      </c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>
        <v>0</v>
      </c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/>
      <c r="T21" s="215"/>
      <c r="U21" s="217" t="e">
        <f t="shared" si="1"/>
        <v>#DIV/0!</v>
      </c>
    </row>
    <row r="22" spans="1:21" ht="34.5" customHeight="1" thickBot="1">
      <c r="A22" s="222" t="s">
        <v>50</v>
      </c>
      <c r="B22" s="223">
        <v>0</v>
      </c>
      <c r="C22" s="256" t="e">
        <f>SUM(B22/B13)</f>
        <v>#DIV/0!</v>
      </c>
      <c r="D22" s="225">
        <v>0</v>
      </c>
      <c r="E22" s="178"/>
      <c r="F22" s="179"/>
      <c r="G22" s="226">
        <v>492</v>
      </c>
      <c r="H22" s="224">
        <f>SUM(G22/G13)</f>
        <v>0.3572984749455338</v>
      </c>
      <c r="I22" s="225">
        <v>8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830</v>
      </c>
      <c r="S22" s="224">
        <f>SUM(R22/R13)</f>
        <v>0.613905325443787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262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43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view="pageBreakPreview" zoomScale="85" zoomScaleNormal="50" zoomScaleSheetLayoutView="85" zoomScalePageLayoutView="0" workbookViewId="0" topLeftCell="A13">
      <selection activeCell="I18" sqref="I18"/>
    </sheetView>
  </sheetViews>
  <sheetFormatPr defaultColWidth="11.421875" defaultRowHeight="12.75"/>
  <cols>
    <col min="1" max="1" width="18.00390625" style="0" customWidth="1"/>
    <col min="2" max="2" width="13.140625" style="0" customWidth="1"/>
    <col min="3" max="3" width="12.8515625" style="0" customWidth="1"/>
    <col min="4" max="4" width="8.421875" style="0" customWidth="1"/>
    <col min="5" max="5" width="2.140625" style="0" customWidth="1"/>
    <col min="6" max="6" width="1.8515625" style="0" customWidth="1"/>
    <col min="7" max="7" width="10.00390625" style="0" customWidth="1"/>
    <col min="8" max="8" width="10.7109375" style="0" customWidth="1"/>
    <col min="9" max="9" width="8.421875" style="0" customWidth="1"/>
    <col min="10" max="10" width="1.8515625" style="0" customWidth="1"/>
    <col min="11" max="11" width="12.421875" style="0" customWidth="1"/>
    <col min="12" max="12" width="4.28125" style="0" customWidth="1"/>
    <col min="13" max="13" width="27.421875" style="0" customWidth="1"/>
    <col min="14" max="14" width="12.28125" style="0" customWidth="1"/>
    <col min="15" max="15" width="10.57421875" style="0" customWidth="1"/>
    <col min="16" max="16" width="2.140625" style="0" customWidth="1"/>
    <col min="17" max="17" width="2.57421875" style="0" customWidth="1"/>
    <col min="18" max="18" width="9.28125" style="0" customWidth="1"/>
    <col min="19" max="19" width="10.00390625" style="0" customWidth="1"/>
    <col min="20" max="20" width="1.8515625" style="0" customWidth="1"/>
    <col min="21" max="21" width="12.140625" style="0" customWidth="1"/>
  </cols>
  <sheetData>
    <row r="1" spans="1:21" s="263" customFormat="1" ht="41.25">
      <c r="A1" s="453" t="s">
        <v>48</v>
      </c>
      <c r="B1" s="453"/>
      <c r="C1" s="453"/>
      <c r="D1" s="453"/>
      <c r="E1" s="453"/>
      <c r="F1" s="453"/>
      <c r="G1" s="453"/>
      <c r="H1" s="453"/>
      <c r="I1" s="453"/>
      <c r="J1" s="453"/>
      <c r="K1" s="453"/>
      <c r="L1" s="453"/>
      <c r="M1" s="453"/>
      <c r="N1" s="453"/>
      <c r="O1" s="453"/>
      <c r="P1" s="453"/>
      <c r="Q1" s="453"/>
      <c r="R1" s="453"/>
      <c r="S1" s="453"/>
      <c r="T1" s="453"/>
      <c r="U1" s="453"/>
    </row>
    <row r="2" spans="1:21" ht="34.5" customHeight="1">
      <c r="A2" s="112"/>
      <c r="B2" s="113" t="s">
        <v>0</v>
      </c>
      <c r="C2" s="114"/>
      <c r="D2" s="115" t="s">
        <v>19</v>
      </c>
      <c r="E2" s="116"/>
      <c r="F2" s="116"/>
      <c r="G2" s="116"/>
      <c r="H2" s="116"/>
      <c r="I2" s="116"/>
      <c r="J2" s="116"/>
      <c r="K2" s="117"/>
      <c r="L2" s="111"/>
      <c r="M2" s="111"/>
      <c r="N2" s="111"/>
      <c r="O2" s="111"/>
      <c r="P2" s="111"/>
      <c r="Q2" s="111"/>
      <c r="R2" s="111"/>
      <c r="S2" s="111"/>
      <c r="T2" s="111"/>
      <c r="U2" s="118"/>
    </row>
    <row r="3" spans="1:21" ht="12.75">
      <c r="A3" s="112"/>
      <c r="B3" s="119"/>
      <c r="C3" s="111"/>
      <c r="D3" s="120"/>
      <c r="E3" s="120"/>
      <c r="F3" s="120"/>
      <c r="G3" s="120"/>
      <c r="H3" s="111"/>
      <c r="I3" s="111"/>
      <c r="J3" s="111"/>
      <c r="K3" s="121"/>
      <c r="L3" s="111"/>
      <c r="M3" s="111"/>
      <c r="N3" s="111"/>
      <c r="O3" s="111"/>
      <c r="P3" s="111"/>
      <c r="Q3" s="111"/>
      <c r="R3" s="111"/>
      <c r="S3" s="111"/>
      <c r="T3" s="111"/>
      <c r="U3" s="118"/>
    </row>
    <row r="4" spans="1:21" ht="18">
      <c r="A4" s="112"/>
      <c r="B4" s="122" t="s">
        <v>2</v>
      </c>
      <c r="C4" s="111"/>
      <c r="D4" s="454" t="s">
        <v>25</v>
      </c>
      <c r="E4" s="454"/>
      <c r="F4" s="454"/>
      <c r="G4" s="454"/>
      <c r="H4" s="454"/>
      <c r="I4" s="454"/>
      <c r="J4" s="454"/>
      <c r="K4" s="454"/>
      <c r="L4" s="111"/>
      <c r="M4" s="111"/>
      <c r="N4" s="111"/>
      <c r="O4" s="111"/>
      <c r="P4" s="111"/>
      <c r="Q4" s="111"/>
      <c r="R4" s="111"/>
      <c r="S4" s="111"/>
      <c r="T4" s="111"/>
      <c r="U4" s="118"/>
    </row>
    <row r="5" spans="1:21" ht="12.75">
      <c r="A5" s="112"/>
      <c r="B5" s="119"/>
      <c r="C5" s="111"/>
      <c r="D5" s="120"/>
      <c r="E5" s="120"/>
      <c r="F5" s="120"/>
      <c r="G5" s="120"/>
      <c r="H5" s="111"/>
      <c r="I5" s="111"/>
      <c r="J5" s="111"/>
      <c r="K5" s="121"/>
      <c r="L5" s="111"/>
      <c r="M5" s="111"/>
      <c r="N5" s="111"/>
      <c r="O5" s="111"/>
      <c r="P5" s="111"/>
      <c r="Q5" s="111"/>
      <c r="R5" s="111"/>
      <c r="S5" s="111"/>
      <c r="T5" s="111"/>
      <c r="U5" s="118"/>
    </row>
    <row r="6" spans="1:21" ht="18.75">
      <c r="A6" s="112"/>
      <c r="B6" s="123" t="s">
        <v>3</v>
      </c>
      <c r="C6" s="124"/>
      <c r="D6" s="455"/>
      <c r="E6" s="455"/>
      <c r="F6" s="455"/>
      <c r="G6" s="455"/>
      <c r="H6" s="455"/>
      <c r="I6" s="455"/>
      <c r="J6" s="455"/>
      <c r="K6" s="455"/>
      <c r="L6" s="111"/>
      <c r="M6" s="111"/>
      <c r="N6" s="111"/>
      <c r="O6" s="111"/>
      <c r="P6" s="111"/>
      <c r="Q6" s="111"/>
      <c r="R6" s="111"/>
      <c r="S6" s="111"/>
      <c r="T6" s="111"/>
      <c r="U6" s="118"/>
    </row>
    <row r="7" spans="1:21" ht="18.75">
      <c r="A7" s="112"/>
      <c r="B7" s="125"/>
      <c r="C7" s="111"/>
      <c r="D7" s="126"/>
      <c r="E7" s="120"/>
      <c r="F7" s="120"/>
      <c r="G7" s="120"/>
      <c r="H7" s="120"/>
      <c r="I7" s="120"/>
      <c r="J7" s="120"/>
      <c r="K7" s="120"/>
      <c r="L7" s="111"/>
      <c r="M7" s="111"/>
      <c r="N7" s="111"/>
      <c r="O7" s="111"/>
      <c r="P7" s="111"/>
      <c r="Q7" s="111"/>
      <c r="R7" s="111"/>
      <c r="S7" s="111"/>
      <c r="T7" s="111"/>
      <c r="U7" s="118"/>
    </row>
    <row r="8" spans="1:21" s="257" customFormat="1" ht="26.25">
      <c r="A8" s="456" t="s">
        <v>4</v>
      </c>
      <c r="B8" s="456"/>
      <c r="C8" s="456"/>
      <c r="D8" s="456"/>
      <c r="E8" s="456"/>
      <c r="F8" s="456"/>
      <c r="G8" s="456"/>
      <c r="H8" s="456"/>
      <c r="I8" s="456"/>
      <c r="J8" s="456"/>
      <c r="K8" s="456"/>
      <c r="L8" s="245"/>
      <c r="M8" s="457" t="s">
        <v>5</v>
      </c>
      <c r="N8" s="457"/>
      <c r="O8" s="457"/>
      <c r="P8" s="457"/>
      <c r="Q8" s="457"/>
      <c r="R8" s="457"/>
      <c r="S8" s="457"/>
      <c r="T8" s="457"/>
      <c r="U8" s="457"/>
    </row>
    <row r="9" spans="1:21" ht="15.75" customHeight="1">
      <c r="A9" s="128"/>
      <c r="B9" s="129"/>
      <c r="C9" s="129"/>
      <c r="D9" s="129"/>
      <c r="E9" s="129"/>
      <c r="F9" s="129"/>
      <c r="G9" s="129"/>
      <c r="H9" s="129"/>
      <c r="I9" s="129"/>
      <c r="J9" s="129"/>
      <c r="K9" s="130"/>
      <c r="L9" s="111"/>
      <c r="M9" s="128"/>
      <c r="N9" s="129"/>
      <c r="O9" s="129"/>
      <c r="P9" s="129"/>
      <c r="Q9" s="129"/>
      <c r="R9" s="129"/>
      <c r="S9" s="129"/>
      <c r="T9" s="129"/>
      <c r="U9" s="130"/>
    </row>
    <row r="10" spans="1:21" ht="27.75">
      <c r="A10" s="112"/>
      <c r="B10" s="131">
        <v>2017</v>
      </c>
      <c r="C10" s="132" t="s">
        <v>6</v>
      </c>
      <c r="D10" s="111"/>
      <c r="E10" s="133"/>
      <c r="F10" s="111"/>
      <c r="G10" s="134">
        <v>2012</v>
      </c>
      <c r="H10" s="135" t="s">
        <v>6</v>
      </c>
      <c r="I10" s="111"/>
      <c r="J10" s="111"/>
      <c r="K10" s="136" t="s">
        <v>7</v>
      </c>
      <c r="L10" s="111"/>
      <c r="M10" s="112"/>
      <c r="N10" s="131">
        <v>2017</v>
      </c>
      <c r="O10" s="132" t="s">
        <v>6</v>
      </c>
      <c r="P10" s="133"/>
      <c r="Q10" s="111"/>
      <c r="R10" s="134">
        <v>2012</v>
      </c>
      <c r="S10" s="135" t="s">
        <v>6</v>
      </c>
      <c r="T10" s="111"/>
      <c r="U10" s="136" t="s">
        <v>7</v>
      </c>
    </row>
    <row r="11" spans="1:21" ht="30" customHeight="1">
      <c r="A11" s="246" t="s">
        <v>8</v>
      </c>
      <c r="B11" s="138"/>
      <c r="C11" s="139"/>
      <c r="D11" s="111"/>
      <c r="E11" s="133"/>
      <c r="F11" s="111"/>
      <c r="G11" s="247">
        <v>2308</v>
      </c>
      <c r="H11" s="141"/>
      <c r="I11" s="111"/>
      <c r="J11" s="111"/>
      <c r="K11" s="142"/>
      <c r="L11" s="143"/>
      <c r="M11" s="137" t="s">
        <v>8</v>
      </c>
      <c r="N11" s="144"/>
      <c r="O11" s="139"/>
      <c r="P11" s="133"/>
      <c r="Q11" s="111"/>
      <c r="R11" s="248">
        <v>2308</v>
      </c>
      <c r="S11" s="141"/>
      <c r="T11" s="111"/>
      <c r="U11" s="142"/>
    </row>
    <row r="12" spans="1:21" ht="30" customHeight="1">
      <c r="A12" s="150" t="s">
        <v>9</v>
      </c>
      <c r="B12" s="147"/>
      <c r="C12" s="148" t="e">
        <f>SUM(B12/B11)</f>
        <v>#DIV/0!</v>
      </c>
      <c r="D12" s="111"/>
      <c r="E12" s="133"/>
      <c r="F12" s="111"/>
      <c r="G12" s="249">
        <v>1761</v>
      </c>
      <c r="H12" s="258">
        <f>SUM(G12/G11)</f>
        <v>0.762998266897747</v>
      </c>
      <c r="I12" s="111"/>
      <c r="J12" s="111"/>
      <c r="K12" s="142" t="e">
        <f>SUM(C12-H12)</f>
        <v>#DIV/0!</v>
      </c>
      <c r="L12" s="143"/>
      <c r="M12" s="150" t="s">
        <v>9</v>
      </c>
      <c r="N12" s="147"/>
      <c r="O12" s="148" t="e">
        <f>SUM(N12/N11)</f>
        <v>#DIV/0!</v>
      </c>
      <c r="P12" s="133"/>
      <c r="Q12" s="111"/>
      <c r="R12" s="249">
        <v>1761</v>
      </c>
      <c r="S12" s="258">
        <f>SUM(R12/R11)</f>
        <v>0.762998266897747</v>
      </c>
      <c r="T12" s="111"/>
      <c r="U12" s="142" t="e">
        <f>SUM(O12-S12)</f>
        <v>#DIV/0!</v>
      </c>
    </row>
    <row r="13" spans="1:21" ht="30" customHeight="1">
      <c r="A13" s="150" t="s">
        <v>10</v>
      </c>
      <c r="B13" s="147"/>
      <c r="C13" s="148" t="e">
        <f>SUM(B13/B12)</f>
        <v>#DIV/0!</v>
      </c>
      <c r="D13" s="111"/>
      <c r="E13" s="133"/>
      <c r="F13" s="111"/>
      <c r="G13" s="249">
        <v>1614</v>
      </c>
      <c r="H13" s="258">
        <f>SUM(G13/G12)</f>
        <v>0.9165247018739353</v>
      </c>
      <c r="I13" s="111"/>
      <c r="J13" s="111"/>
      <c r="K13" s="142" t="e">
        <f>SUM(C13-H13)</f>
        <v>#DIV/0!</v>
      </c>
      <c r="L13" s="143"/>
      <c r="M13" s="150" t="s">
        <v>10</v>
      </c>
      <c r="N13" s="147"/>
      <c r="O13" s="148" t="e">
        <f>SUM(N13/N12)</f>
        <v>#DIV/0!</v>
      </c>
      <c r="P13" s="133"/>
      <c r="Q13" s="111"/>
      <c r="R13" s="249">
        <v>1701</v>
      </c>
      <c r="S13" s="258">
        <f>SUM(R13/R12)</f>
        <v>0.9659284497444633</v>
      </c>
      <c r="T13" s="111"/>
      <c r="U13" s="142" t="e">
        <f>SUM(O13-S13)</f>
        <v>#DIV/0!</v>
      </c>
    </row>
    <row r="14" spans="1:21" ht="30" customHeight="1">
      <c r="A14" s="156" t="s">
        <v>11</v>
      </c>
      <c r="B14" s="152"/>
      <c r="C14" s="153" t="e">
        <f>SUM(B14/B12)</f>
        <v>#DIV/0!</v>
      </c>
      <c r="D14" s="111"/>
      <c r="E14" s="133"/>
      <c r="F14" s="111"/>
      <c r="G14" s="250">
        <v>147</v>
      </c>
      <c r="H14" s="259">
        <f>SUM(G14/G12)</f>
        <v>0.08347529812606473</v>
      </c>
      <c r="I14" s="111"/>
      <c r="J14" s="111"/>
      <c r="K14" s="155" t="e">
        <f>SUM(C14-H14)</f>
        <v>#DIV/0!</v>
      </c>
      <c r="L14" s="143"/>
      <c r="M14" s="156" t="s">
        <v>11</v>
      </c>
      <c r="N14" s="152"/>
      <c r="O14" s="153" t="e">
        <f>SUM(N14/N12)</f>
        <v>#DIV/0!</v>
      </c>
      <c r="P14" s="133"/>
      <c r="Q14" s="111"/>
      <c r="R14" s="250">
        <v>60</v>
      </c>
      <c r="S14" s="259">
        <f>SUM(R14/R12)</f>
        <v>0.034071550255536626</v>
      </c>
      <c r="T14" s="111"/>
      <c r="U14" s="155" t="e">
        <f>SUM(O14-S14)</f>
        <v>#DIV/0!</v>
      </c>
    </row>
    <row r="15" spans="1:21" ht="24.75" customHeight="1" thickBot="1" thickTop="1">
      <c r="A15" s="159"/>
      <c r="B15" s="111"/>
      <c r="C15" s="111"/>
      <c r="D15" s="111"/>
      <c r="E15" s="111"/>
      <c r="F15" s="111"/>
      <c r="G15" s="111"/>
      <c r="H15" s="111"/>
      <c r="I15" s="111"/>
      <c r="J15" s="111"/>
      <c r="K15" s="118"/>
      <c r="L15" s="111"/>
      <c r="M15" s="159"/>
      <c r="N15" s="111"/>
      <c r="O15" s="111"/>
      <c r="P15" s="111"/>
      <c r="Q15" s="111"/>
      <c r="R15" s="111"/>
      <c r="S15" s="111"/>
      <c r="T15" s="111"/>
      <c r="U15" s="118"/>
    </row>
    <row r="16" spans="1:21" s="273" customFormat="1" ht="49.5" customHeight="1" thickBot="1">
      <c r="A16" s="283" t="s">
        <v>12</v>
      </c>
      <c r="B16" s="284">
        <v>2017</v>
      </c>
      <c r="C16" s="285" t="s">
        <v>6</v>
      </c>
      <c r="D16" s="292" t="s">
        <v>49</v>
      </c>
      <c r="E16" s="287"/>
      <c r="F16" s="288"/>
      <c r="G16" s="134">
        <v>2012</v>
      </c>
      <c r="H16" s="289" t="s">
        <v>6</v>
      </c>
      <c r="I16" s="286" t="s">
        <v>47</v>
      </c>
      <c r="J16" s="288"/>
      <c r="K16" s="290" t="s">
        <v>7</v>
      </c>
      <c r="L16" s="291"/>
      <c r="M16" s="161" t="s">
        <v>13</v>
      </c>
      <c r="N16" s="284">
        <v>2017</v>
      </c>
      <c r="O16" s="289" t="s">
        <v>6</v>
      </c>
      <c r="P16" s="287"/>
      <c r="Q16" s="288"/>
      <c r="R16" s="134">
        <v>2012</v>
      </c>
      <c r="S16" s="289" t="s">
        <v>6</v>
      </c>
      <c r="T16" s="288"/>
      <c r="U16" s="290" t="s">
        <v>7</v>
      </c>
    </row>
    <row r="17" spans="1:21" ht="34.5" customHeight="1" thickTop="1">
      <c r="A17" s="162" t="s">
        <v>14</v>
      </c>
      <c r="B17" s="163"/>
      <c r="C17" s="251" t="e">
        <f>SUM(B17/B13)</f>
        <v>#DIV/0!</v>
      </c>
      <c r="D17" s="165">
        <v>0</v>
      </c>
      <c r="E17" s="166"/>
      <c r="F17" s="167"/>
      <c r="G17" s="264">
        <v>899</v>
      </c>
      <c r="H17" s="164">
        <f>SUM(G17/G13)</f>
        <v>0.557001239157373</v>
      </c>
      <c r="I17" s="165">
        <v>13</v>
      </c>
      <c r="J17" s="167"/>
      <c r="K17" s="169" t="e">
        <f aca="true" t="shared" si="0" ref="K17:K22">SUM(C17-H17)</f>
        <v>#DIV/0!</v>
      </c>
      <c r="L17" s="170"/>
      <c r="M17" s="171"/>
      <c r="N17" s="172"/>
      <c r="O17" s="251" t="e">
        <f>SUM(N17/N13)</f>
        <v>#DIV/0!</v>
      </c>
      <c r="P17" s="166"/>
      <c r="Q17" s="167"/>
      <c r="R17" s="264">
        <v>945</v>
      </c>
      <c r="S17" s="164">
        <f>SUM(R17/R13)</f>
        <v>0.5555555555555556</v>
      </c>
      <c r="T17" s="167"/>
      <c r="U17" s="169" t="e">
        <f aca="true" t="shared" si="1" ref="U17:U22">SUM(O17-S17)</f>
        <v>#DIV/0!</v>
      </c>
    </row>
    <row r="18" spans="1:21" ht="34.5" customHeight="1">
      <c r="A18" s="174" t="s">
        <v>15</v>
      </c>
      <c r="B18" s="175"/>
      <c r="C18" s="252" t="e">
        <f>SUM(B18/B13)</f>
        <v>#DIV/0!</v>
      </c>
      <c r="D18" s="177">
        <v>0</v>
      </c>
      <c r="E18" s="178"/>
      <c r="F18" s="179"/>
      <c r="G18" s="180">
        <v>654</v>
      </c>
      <c r="H18" s="176">
        <f>SUM(G18/G13)</f>
        <v>0.4052044609665427</v>
      </c>
      <c r="I18" s="177">
        <v>10</v>
      </c>
      <c r="J18" s="179"/>
      <c r="K18" s="181" t="e">
        <f t="shared" si="0"/>
        <v>#DIV/0!</v>
      </c>
      <c r="L18" s="182"/>
      <c r="M18" s="183"/>
      <c r="N18" s="184"/>
      <c r="O18" s="252" t="e">
        <f>SUM(N18/N13)</f>
        <v>#DIV/0!</v>
      </c>
      <c r="P18" s="178"/>
      <c r="Q18" s="179"/>
      <c r="R18" s="180">
        <v>707</v>
      </c>
      <c r="S18" s="176">
        <f>SUM(R18/R13)</f>
        <v>0.4156378600823045</v>
      </c>
      <c r="T18" s="179"/>
      <c r="U18" s="181" t="e">
        <f t="shared" si="1"/>
        <v>#DIV/0!</v>
      </c>
    </row>
    <row r="19" spans="1:21" ht="34.5" customHeight="1">
      <c r="A19" s="186" t="s">
        <v>16</v>
      </c>
      <c r="B19" s="187"/>
      <c r="C19" s="253" t="e">
        <f>SUM(B19/B13)</f>
        <v>#DIV/0!</v>
      </c>
      <c r="D19" s="189">
        <v>0</v>
      </c>
      <c r="E19" s="190"/>
      <c r="F19" s="191"/>
      <c r="G19" s="192">
        <v>61</v>
      </c>
      <c r="H19" s="188">
        <f>SUM(G19/G13)</f>
        <v>0.037794299876084264</v>
      </c>
      <c r="I19" s="189">
        <v>0</v>
      </c>
      <c r="J19" s="191"/>
      <c r="K19" s="193" t="e">
        <f t="shared" si="0"/>
        <v>#DIV/0!</v>
      </c>
      <c r="L19" s="194"/>
      <c r="M19" s="195"/>
      <c r="N19" s="196"/>
      <c r="O19" s="253" t="e">
        <f>SUM(N19/N13)</f>
        <v>#DIV/0!</v>
      </c>
      <c r="P19" s="190"/>
      <c r="Q19" s="191"/>
      <c r="R19" s="192">
        <v>49</v>
      </c>
      <c r="S19" s="188">
        <f>SUM(R19/R13)</f>
        <v>0.02880658436213992</v>
      </c>
      <c r="T19" s="191"/>
      <c r="U19" s="193" t="e">
        <f t="shared" si="1"/>
        <v>#DIV/0!</v>
      </c>
    </row>
    <row r="20" spans="1:21" ht="34.5" customHeight="1">
      <c r="A20" s="198" t="s">
        <v>17</v>
      </c>
      <c r="B20" s="199"/>
      <c r="C20" s="254" t="e">
        <f>SUM(B20/B13)</f>
        <v>#DIV/0!</v>
      </c>
      <c r="D20" s="201">
        <v>0</v>
      </c>
      <c r="E20" s="202"/>
      <c r="F20" s="203"/>
      <c r="G20" s="204">
        <v>0</v>
      </c>
      <c r="H20" s="200">
        <f>SUM(G20/G13)</f>
        <v>0</v>
      </c>
      <c r="I20" s="201">
        <v>0</v>
      </c>
      <c r="J20" s="203"/>
      <c r="K20" s="205" t="e">
        <f t="shared" si="0"/>
        <v>#DIV/0!</v>
      </c>
      <c r="L20" s="206"/>
      <c r="M20" s="207"/>
      <c r="N20" s="208"/>
      <c r="O20" s="254" t="e">
        <f>SUM(N20/N13)</f>
        <v>#DIV/0!</v>
      </c>
      <c r="P20" s="202"/>
      <c r="Q20" s="203"/>
      <c r="R20" s="204">
        <v>0</v>
      </c>
      <c r="S20" s="200">
        <f>SUM(R20/R13)</f>
        <v>0</v>
      </c>
      <c r="T20" s="203"/>
      <c r="U20" s="205" t="e">
        <f t="shared" si="1"/>
        <v>#DIV/0!</v>
      </c>
    </row>
    <row r="21" spans="1:21" ht="34.5" customHeight="1">
      <c r="A21" s="210" t="s">
        <v>50</v>
      </c>
      <c r="B21" s="211"/>
      <c r="C21" s="255" t="e">
        <f>SUM(B21/B13)</f>
        <v>#DIV/0!</v>
      </c>
      <c r="D21" s="213">
        <v>0</v>
      </c>
      <c r="E21" s="214"/>
      <c r="F21" s="215"/>
      <c r="G21" s="216">
        <v>0</v>
      </c>
      <c r="H21" s="212">
        <f>SUM(G21/G13)</f>
        <v>0</v>
      </c>
      <c r="I21" s="213">
        <v>0</v>
      </c>
      <c r="J21" s="215"/>
      <c r="K21" s="217" t="e">
        <f t="shared" si="0"/>
        <v>#DIV/0!</v>
      </c>
      <c r="L21" s="218"/>
      <c r="M21" s="219"/>
      <c r="N21" s="220"/>
      <c r="O21" s="255" t="e">
        <f>SUM(N21/N13)</f>
        <v>#DIV/0!</v>
      </c>
      <c r="P21" s="214"/>
      <c r="Q21" s="215"/>
      <c r="R21" s="216">
        <v>0</v>
      </c>
      <c r="S21" s="212">
        <f>SUM(R21/R13)</f>
        <v>0</v>
      </c>
      <c r="T21" s="215"/>
      <c r="U21" s="217" t="e">
        <f t="shared" si="1"/>
        <v>#DIV/0!</v>
      </c>
    </row>
    <row r="22" spans="1:21" ht="34.5" customHeight="1">
      <c r="A22" s="222" t="s">
        <v>50</v>
      </c>
      <c r="B22" s="223"/>
      <c r="C22" s="256" t="e">
        <f>SUM(B22/B13)</f>
        <v>#DIV/0!</v>
      </c>
      <c r="D22" s="225">
        <v>0</v>
      </c>
      <c r="E22" s="178"/>
      <c r="F22" s="179"/>
      <c r="G22" s="226">
        <v>0</v>
      </c>
      <c r="H22" s="224">
        <f>SUM(G22/G13)</f>
        <v>0</v>
      </c>
      <c r="I22" s="225">
        <v>0</v>
      </c>
      <c r="J22" s="179"/>
      <c r="K22" s="227" t="e">
        <f t="shared" si="0"/>
        <v>#DIV/0!</v>
      </c>
      <c r="L22" s="182"/>
      <c r="M22" s="228"/>
      <c r="N22" s="229"/>
      <c r="O22" s="256" t="e">
        <f>SUM(N22/N13)</f>
        <v>#DIV/0!</v>
      </c>
      <c r="P22" s="178"/>
      <c r="Q22" s="179"/>
      <c r="R22" s="226">
        <v>0</v>
      </c>
      <c r="S22" s="224">
        <f>SUM(R22/R13)</f>
        <v>0</v>
      </c>
      <c r="T22" s="179"/>
      <c r="U22" s="227" t="e">
        <f t="shared" si="1"/>
        <v>#DIV/0!</v>
      </c>
    </row>
    <row r="23" spans="1:21" ht="12.75">
      <c r="A23" s="112"/>
      <c r="B23" s="111"/>
      <c r="C23" s="111"/>
      <c r="D23" s="111"/>
      <c r="E23" s="111"/>
      <c r="F23" s="111"/>
      <c r="G23" s="111"/>
      <c r="H23" s="111"/>
      <c r="I23" s="111"/>
      <c r="J23" s="111"/>
      <c r="K23" s="118"/>
      <c r="L23" s="111"/>
      <c r="M23" s="112"/>
      <c r="N23" s="111"/>
      <c r="O23" s="111"/>
      <c r="P23" s="111"/>
      <c r="Q23" s="111"/>
      <c r="R23" s="111"/>
      <c r="S23" s="111"/>
      <c r="T23" s="111"/>
      <c r="U23" s="118"/>
    </row>
    <row r="24" spans="1:21" ht="31.5" customHeight="1">
      <c r="A24" s="157" t="s">
        <v>18</v>
      </c>
      <c r="B24" s="234"/>
      <c r="C24" s="233" t="e">
        <f>SUM(C17:C22)</f>
        <v>#DIV/0!</v>
      </c>
      <c r="D24" s="233"/>
      <c r="E24" s="234"/>
      <c r="F24" s="234"/>
      <c r="G24" s="234"/>
      <c r="H24" s="262">
        <f>SUM(H17:H22)</f>
        <v>1</v>
      </c>
      <c r="I24" s="236"/>
      <c r="J24" s="237"/>
      <c r="K24" s="238"/>
      <c r="L24" s="237"/>
      <c r="M24" s="239" t="s">
        <v>18</v>
      </c>
      <c r="N24" s="240"/>
      <c r="O24" s="241" t="e">
        <f>SUM(O17:O22)</f>
        <v>#DIV/0!</v>
      </c>
      <c r="P24" s="240"/>
      <c r="Q24" s="240"/>
      <c r="R24" s="240"/>
      <c r="S24" s="265">
        <f>SUM(S17:S22)</f>
        <v>1</v>
      </c>
      <c r="T24" s="237"/>
      <c r="U24" s="238"/>
    </row>
    <row r="25" ht="31.5" customHeight="1">
      <c r="L25" s="111"/>
    </row>
    <row r="26" ht="30" customHeight="1"/>
    <row r="27" ht="49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5" ht="22.5" customHeight="1"/>
  </sheetData>
  <sheetProtection/>
  <mergeCells count="5">
    <mergeCell ref="A1:U1"/>
    <mergeCell ref="D4:K4"/>
    <mergeCell ref="D6:K6"/>
    <mergeCell ref="A8:K8"/>
    <mergeCell ref="M8:U8"/>
  </mergeCells>
  <printOptions/>
  <pageMargins left="0" right="0" top="0" bottom="0" header="0.5118055555555556" footer="0.5118055555555556"/>
  <pageSetup fitToHeight="1" fitToWidth="1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schriefl</dc:creator>
  <cp:keywords/>
  <dc:description/>
  <cp:lastModifiedBy>Mag. Martin Radatz</cp:lastModifiedBy>
  <cp:lastPrinted>2022-10-02T14:41:30Z</cp:lastPrinted>
  <dcterms:created xsi:type="dcterms:W3CDTF">2017-09-28T13:37:28Z</dcterms:created>
  <dcterms:modified xsi:type="dcterms:W3CDTF">2022-10-02T14:42:19Z</dcterms:modified>
  <cp:category/>
  <cp:version/>
  <cp:contentType/>
  <cp:contentStatus/>
</cp:coreProperties>
</file>